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activeTab="4"/>
  </bookViews>
  <sheets>
    <sheet name="1" sheetId="23" r:id="rId1"/>
    <sheet name="2" sheetId="24" r:id="rId2"/>
    <sheet name="3" sheetId="17" r:id="rId3"/>
    <sheet name="4" sheetId="20" r:id="rId4"/>
    <sheet name="5" sheetId="21" r:id="rId5"/>
  </sheets>
  <calcPr calcId="152511"/>
</workbook>
</file>

<file path=xl/calcChain.xml><?xml version="1.0" encoding="utf-8"?>
<calcChain xmlns="http://schemas.openxmlformats.org/spreadsheetml/2006/main">
  <c r="E50" i="20" l="1"/>
  <c r="E48" i="20"/>
  <c r="F18" i="24"/>
  <c r="G18" i="24"/>
  <c r="G20" i="24"/>
  <c r="D49" i="21" l="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D47" i="21" l="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C49" i="21"/>
  <c r="C47" i="21"/>
  <c r="D49" i="20"/>
  <c r="E49" i="20"/>
  <c r="F49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D47" i="20"/>
  <c r="E47" i="20"/>
  <c r="F47" i="20"/>
  <c r="G47" i="20"/>
  <c r="H47" i="20"/>
  <c r="I47" i="20"/>
  <c r="J47" i="20"/>
  <c r="K47" i="20"/>
  <c r="L47" i="20"/>
  <c r="M47" i="20"/>
  <c r="N47" i="20"/>
  <c r="O47" i="20"/>
  <c r="P47" i="20"/>
  <c r="Q47" i="20"/>
  <c r="R47" i="20"/>
  <c r="S47" i="20"/>
  <c r="T47" i="20"/>
  <c r="U47" i="20"/>
  <c r="V47" i="20"/>
  <c r="W47" i="20"/>
  <c r="X47" i="20"/>
  <c r="C49" i="20"/>
  <c r="C47" i="20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C49" i="17"/>
  <c r="C47" i="17"/>
  <c r="D49" i="24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T49" i="24"/>
  <c r="U49" i="24"/>
  <c r="V49" i="24"/>
  <c r="W49" i="24"/>
  <c r="X49" i="24"/>
  <c r="D47" i="24"/>
  <c r="E47" i="24"/>
  <c r="F47" i="24"/>
  <c r="G47" i="24"/>
  <c r="H47" i="24"/>
  <c r="I47" i="24"/>
  <c r="J47" i="24"/>
  <c r="K47" i="24"/>
  <c r="L47" i="24"/>
  <c r="M47" i="24"/>
  <c r="N47" i="24"/>
  <c r="O47" i="24"/>
  <c r="P47" i="24"/>
  <c r="Q47" i="24"/>
  <c r="R47" i="24"/>
  <c r="S47" i="24"/>
  <c r="T47" i="24"/>
  <c r="U47" i="24"/>
  <c r="V47" i="24"/>
  <c r="W47" i="24"/>
  <c r="X47" i="24"/>
  <c r="C49" i="24"/>
  <c r="C47" i="24"/>
  <c r="D49" i="23"/>
  <c r="E49" i="23"/>
  <c r="F49" i="23"/>
  <c r="G49" i="23"/>
  <c r="H49" i="23"/>
  <c r="I49" i="23"/>
  <c r="J49" i="23"/>
  <c r="K49" i="23"/>
  <c r="L49" i="23"/>
  <c r="M49" i="23"/>
  <c r="N49" i="23"/>
  <c r="O49" i="23"/>
  <c r="P49" i="23"/>
  <c r="Q49" i="23"/>
  <c r="R49" i="23"/>
  <c r="S49" i="23"/>
  <c r="T49" i="23"/>
  <c r="U49" i="23"/>
  <c r="V49" i="23"/>
  <c r="W49" i="23"/>
  <c r="X49" i="23"/>
  <c r="X47" i="23"/>
  <c r="D47" i="23"/>
  <c r="E47" i="23"/>
  <c r="F47" i="23"/>
  <c r="G47" i="23"/>
  <c r="H47" i="23"/>
  <c r="I47" i="23"/>
  <c r="J47" i="23"/>
  <c r="K47" i="23"/>
  <c r="L47" i="23"/>
  <c r="M47" i="23"/>
  <c r="N47" i="23"/>
  <c r="O47" i="23"/>
  <c r="P47" i="23"/>
  <c r="Q47" i="23"/>
  <c r="R47" i="23"/>
  <c r="S47" i="23"/>
  <c r="T47" i="23"/>
  <c r="U47" i="23"/>
  <c r="V47" i="23"/>
  <c r="W47" i="23"/>
  <c r="C49" i="23"/>
  <c r="C47" i="23"/>
  <c r="S55" i="24" l="1"/>
  <c r="A49" i="24"/>
  <c r="X50" i="24" s="1"/>
  <c r="A47" i="24"/>
  <c r="S48" i="24" s="1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A19" i="24"/>
  <c r="J20" i="24" s="1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G23" i="24" s="1"/>
  <c r="F17" i="24"/>
  <c r="E17" i="24"/>
  <c r="D17" i="24"/>
  <c r="C17" i="24"/>
  <c r="C18" i="24" s="1"/>
  <c r="C23" i="24" s="1"/>
  <c r="A17" i="24"/>
  <c r="A23" i="24" s="1"/>
  <c r="T50" i="23"/>
  <c r="T54" i="23" s="1"/>
  <c r="D50" i="23"/>
  <c r="D54" i="23" s="1"/>
  <c r="A49" i="23"/>
  <c r="N50" i="23" s="1"/>
  <c r="A47" i="23"/>
  <c r="A53" i="23" s="1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A19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A17" i="23"/>
  <c r="A23" i="23" s="1"/>
  <c r="C18" i="23" l="1"/>
  <c r="C23" i="23" s="1"/>
  <c r="E18" i="23"/>
  <c r="E23" i="23" s="1"/>
  <c r="G18" i="23"/>
  <c r="G23" i="23" s="1"/>
  <c r="I18" i="23"/>
  <c r="I23" i="23" s="1"/>
  <c r="K18" i="23"/>
  <c r="K23" i="23" s="1"/>
  <c r="M18" i="23"/>
  <c r="M23" i="23" s="1"/>
  <c r="O18" i="23"/>
  <c r="O23" i="23" s="1"/>
  <c r="Q18" i="23"/>
  <c r="Q23" i="23" s="1"/>
  <c r="M50" i="23"/>
  <c r="S18" i="23"/>
  <c r="S23" i="23" s="1"/>
  <c r="U18" i="23"/>
  <c r="U23" i="23" s="1"/>
  <c r="W18" i="23"/>
  <c r="W23" i="23" s="1"/>
  <c r="E48" i="23"/>
  <c r="E53" i="23" s="1"/>
  <c r="H48" i="23"/>
  <c r="H53" i="23" s="1"/>
  <c r="J48" i="23"/>
  <c r="J53" i="23" s="1"/>
  <c r="M48" i="23"/>
  <c r="M53" i="23" s="1"/>
  <c r="O48" i="23"/>
  <c r="O53" i="23" s="1"/>
  <c r="R48" i="23"/>
  <c r="R53" i="23" s="1"/>
  <c r="U48" i="23"/>
  <c r="U53" i="23" s="1"/>
  <c r="W48" i="23"/>
  <c r="I18" i="24"/>
  <c r="I23" i="24" s="1"/>
  <c r="K18" i="24"/>
  <c r="K23" i="24" s="1"/>
  <c r="O18" i="24"/>
  <c r="O23" i="24" s="1"/>
  <c r="S18" i="24"/>
  <c r="S23" i="24" s="1"/>
  <c r="W18" i="24"/>
  <c r="W23" i="24" s="1"/>
  <c r="E18" i="24"/>
  <c r="E23" i="24" s="1"/>
  <c r="Q18" i="24"/>
  <c r="Q23" i="24" s="1"/>
  <c r="D20" i="24"/>
  <c r="D24" i="24" s="1"/>
  <c r="F20" i="24"/>
  <c r="L20" i="24"/>
  <c r="T20" i="24"/>
  <c r="R20" i="24"/>
  <c r="R24" i="24" s="1"/>
  <c r="C48" i="24"/>
  <c r="E48" i="24"/>
  <c r="E53" i="24" s="1"/>
  <c r="G48" i="24"/>
  <c r="J48" i="24"/>
  <c r="J53" i="24" s="1"/>
  <c r="L48" i="24"/>
  <c r="N48" i="24"/>
  <c r="Q48" i="24"/>
  <c r="C50" i="24"/>
  <c r="C54" i="24" s="1"/>
  <c r="I50" i="24"/>
  <c r="I54" i="24" s="1"/>
  <c r="O50" i="24"/>
  <c r="O54" i="24" s="1"/>
  <c r="U50" i="24"/>
  <c r="K50" i="24"/>
  <c r="W50" i="24"/>
  <c r="F18" i="23"/>
  <c r="F23" i="23" s="1"/>
  <c r="J18" i="23"/>
  <c r="J23" i="23" s="1"/>
  <c r="N18" i="23"/>
  <c r="N23" i="23" s="1"/>
  <c r="R18" i="23"/>
  <c r="R23" i="23" s="1"/>
  <c r="V18" i="23"/>
  <c r="V23" i="23" s="1"/>
  <c r="G20" i="23"/>
  <c r="G24" i="23" s="1"/>
  <c r="G25" i="23" s="1"/>
  <c r="G48" i="23"/>
  <c r="G53" i="23" s="1"/>
  <c r="C48" i="23"/>
  <c r="C53" i="23" s="1"/>
  <c r="F48" i="23"/>
  <c r="F53" i="23" s="1"/>
  <c r="I48" i="23"/>
  <c r="I53" i="23" s="1"/>
  <c r="K48" i="23"/>
  <c r="K53" i="23" s="1"/>
  <c r="N48" i="23"/>
  <c r="N53" i="23" s="1"/>
  <c r="Q48" i="23"/>
  <c r="Q53" i="23" s="1"/>
  <c r="S48" i="23"/>
  <c r="V48" i="23"/>
  <c r="V53" i="23" s="1"/>
  <c r="L50" i="23"/>
  <c r="L54" i="23" s="1"/>
  <c r="M18" i="24"/>
  <c r="M23" i="24" s="1"/>
  <c r="U18" i="24"/>
  <c r="U23" i="24" s="1"/>
  <c r="I48" i="24"/>
  <c r="P48" i="24"/>
  <c r="U48" i="24"/>
  <c r="U53" i="24" s="1"/>
  <c r="W48" i="24"/>
  <c r="X48" i="24"/>
  <c r="T48" i="24"/>
  <c r="V48" i="24"/>
  <c r="D48" i="24"/>
  <c r="F48" i="24"/>
  <c r="F53" i="24" s="1"/>
  <c r="H48" i="24"/>
  <c r="K48" i="24"/>
  <c r="M48" i="24"/>
  <c r="O48" i="24"/>
  <c r="O53" i="24" s="1"/>
  <c r="R48" i="24"/>
  <c r="E50" i="24"/>
  <c r="E54" i="24" s="1"/>
  <c r="M50" i="24"/>
  <c r="M54" i="24" s="1"/>
  <c r="Q50" i="24"/>
  <c r="Q54" i="24" s="1"/>
  <c r="G50" i="24"/>
  <c r="S50" i="24"/>
  <c r="S54" i="24" s="1"/>
  <c r="T20" i="23"/>
  <c r="T24" i="23" s="1"/>
  <c r="S53" i="23"/>
  <c r="P53" i="24"/>
  <c r="L24" i="24"/>
  <c r="T24" i="24"/>
  <c r="J24" i="24"/>
  <c r="U54" i="24"/>
  <c r="L53" i="24"/>
  <c r="X54" i="24"/>
  <c r="X51" i="24"/>
  <c r="X55" i="24" s="1"/>
  <c r="X53" i="24"/>
  <c r="A24" i="24"/>
  <c r="W20" i="24"/>
  <c r="S20" i="24"/>
  <c r="O20" i="24"/>
  <c r="K20" i="24"/>
  <c r="C20" i="24"/>
  <c r="U20" i="24"/>
  <c r="Q20" i="24"/>
  <c r="M20" i="24"/>
  <c r="I20" i="24"/>
  <c r="E20" i="24"/>
  <c r="N20" i="24"/>
  <c r="V20" i="24"/>
  <c r="G54" i="24"/>
  <c r="W54" i="24"/>
  <c r="Q53" i="24"/>
  <c r="M53" i="24"/>
  <c r="I53" i="24"/>
  <c r="A53" i="24"/>
  <c r="W53" i="24"/>
  <c r="S53" i="24"/>
  <c r="K53" i="24"/>
  <c r="G53" i="24"/>
  <c r="C53" i="24"/>
  <c r="R53" i="24"/>
  <c r="N53" i="24"/>
  <c r="V53" i="24"/>
  <c r="H53" i="24"/>
  <c r="H20" i="24"/>
  <c r="P20" i="24"/>
  <c r="X20" i="24"/>
  <c r="D53" i="24"/>
  <c r="T53" i="24"/>
  <c r="K54" i="24"/>
  <c r="F23" i="24"/>
  <c r="J18" i="24"/>
  <c r="J23" i="24" s="1"/>
  <c r="N18" i="24"/>
  <c r="N23" i="24" s="1"/>
  <c r="R18" i="24"/>
  <c r="R23" i="24" s="1"/>
  <c r="V18" i="24"/>
  <c r="V23" i="24" s="1"/>
  <c r="F50" i="24"/>
  <c r="J50" i="24"/>
  <c r="N50" i="24"/>
  <c r="R50" i="24"/>
  <c r="V50" i="24"/>
  <c r="A54" i="24"/>
  <c r="D18" i="24"/>
  <c r="D23" i="24" s="1"/>
  <c r="H18" i="24"/>
  <c r="H23" i="24" s="1"/>
  <c r="L18" i="24"/>
  <c r="L23" i="24" s="1"/>
  <c r="P18" i="24"/>
  <c r="T18" i="24"/>
  <c r="T23" i="24" s="1"/>
  <c r="X18" i="24"/>
  <c r="X23" i="24" s="1"/>
  <c r="D50" i="24"/>
  <c r="H50" i="24"/>
  <c r="L50" i="24"/>
  <c r="P50" i="24"/>
  <c r="T50" i="24"/>
  <c r="N54" i="23"/>
  <c r="N51" i="23"/>
  <c r="N55" i="23" s="1"/>
  <c r="E20" i="23"/>
  <c r="E24" i="23" s="1"/>
  <c r="P20" i="23"/>
  <c r="P24" i="23" s="1"/>
  <c r="F20" i="23"/>
  <c r="F24" i="23" s="1"/>
  <c r="L20" i="23"/>
  <c r="L24" i="23" s="1"/>
  <c r="V20" i="23"/>
  <c r="V24" i="23" s="1"/>
  <c r="U50" i="23"/>
  <c r="Q50" i="23"/>
  <c r="I50" i="23"/>
  <c r="E50" i="23"/>
  <c r="A54" i="23"/>
  <c r="W50" i="23"/>
  <c r="S50" i="23"/>
  <c r="S51" i="23" s="1"/>
  <c r="O50" i="23"/>
  <c r="K50" i="23"/>
  <c r="G50" i="23"/>
  <c r="C50" i="23"/>
  <c r="F50" i="23"/>
  <c r="V50" i="23"/>
  <c r="H20" i="23"/>
  <c r="H24" i="23" s="1"/>
  <c r="M20" i="23"/>
  <c r="M24" i="23" s="1"/>
  <c r="M25" i="23" s="1"/>
  <c r="R20" i="23"/>
  <c r="R24" i="23" s="1"/>
  <c r="R25" i="23" s="1"/>
  <c r="X20" i="23"/>
  <c r="X24" i="23" s="1"/>
  <c r="H50" i="23"/>
  <c r="P50" i="23"/>
  <c r="X50" i="23"/>
  <c r="D20" i="23"/>
  <c r="D24" i="23" s="1"/>
  <c r="I20" i="23"/>
  <c r="I24" i="23" s="1"/>
  <c r="N20" i="23"/>
  <c r="N24" i="23" s="1"/>
  <c r="N25" i="23" s="1"/>
  <c r="J50" i="23"/>
  <c r="R50" i="23"/>
  <c r="A24" i="23"/>
  <c r="W20" i="23"/>
  <c r="W24" i="23" s="1"/>
  <c r="W25" i="23" s="1"/>
  <c r="S20" i="23"/>
  <c r="S24" i="23" s="1"/>
  <c r="O20" i="23"/>
  <c r="O24" i="23" s="1"/>
  <c r="K20" i="23"/>
  <c r="K24" i="23" s="1"/>
  <c r="K25" i="23" s="1"/>
  <c r="C20" i="23"/>
  <c r="J20" i="23"/>
  <c r="J24" i="23" s="1"/>
  <c r="J25" i="23" s="1"/>
  <c r="U20" i="23"/>
  <c r="U24" i="23" s="1"/>
  <c r="Q20" i="23"/>
  <c r="Q24" i="23" s="1"/>
  <c r="D18" i="23"/>
  <c r="D23" i="23" s="1"/>
  <c r="D25" i="23" s="1"/>
  <c r="H18" i="23"/>
  <c r="H23" i="23" s="1"/>
  <c r="H25" i="23" s="1"/>
  <c r="L18" i="23"/>
  <c r="L23" i="23" s="1"/>
  <c r="P18" i="23"/>
  <c r="P23" i="23" s="1"/>
  <c r="T18" i="23"/>
  <c r="T23" i="23" s="1"/>
  <c r="T25" i="23" s="1"/>
  <c r="X18" i="23"/>
  <c r="X23" i="23" s="1"/>
  <c r="D48" i="23"/>
  <c r="D53" i="23" s="1"/>
  <c r="L48" i="23"/>
  <c r="L53" i="23" s="1"/>
  <c r="P48" i="23"/>
  <c r="P53" i="23" s="1"/>
  <c r="T48" i="23"/>
  <c r="T53" i="23" s="1"/>
  <c r="X48" i="23"/>
  <c r="X53" i="23" s="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U25" i="23" l="1"/>
  <c r="O25" i="23"/>
  <c r="X25" i="23"/>
  <c r="P25" i="23"/>
  <c r="Q25" i="23"/>
  <c r="S25" i="23"/>
  <c r="I25" i="23"/>
  <c r="V25" i="23"/>
  <c r="F25" i="23"/>
  <c r="E25" i="23"/>
  <c r="L25" i="23"/>
  <c r="U51" i="24"/>
  <c r="U55" i="24" s="1"/>
  <c r="Y23" i="24"/>
  <c r="K51" i="24"/>
  <c r="K55" i="24" s="1"/>
  <c r="C51" i="24"/>
  <c r="I51" i="24"/>
  <c r="I55" i="24" s="1"/>
  <c r="H54" i="24"/>
  <c r="H51" i="24"/>
  <c r="H55" i="24" s="1"/>
  <c r="M21" i="24"/>
  <c r="M25" i="24" s="1"/>
  <c r="M24" i="24"/>
  <c r="T54" i="24"/>
  <c r="T51" i="24"/>
  <c r="T55" i="24" s="1"/>
  <c r="D54" i="24"/>
  <c r="D51" i="24"/>
  <c r="D55" i="24" s="1"/>
  <c r="V54" i="24"/>
  <c r="V51" i="24"/>
  <c r="V55" i="24" s="1"/>
  <c r="F51" i="24"/>
  <c r="F55" i="24" s="1"/>
  <c r="F54" i="24"/>
  <c r="O51" i="24"/>
  <c r="O55" i="24" s="1"/>
  <c r="P24" i="24"/>
  <c r="P21" i="24"/>
  <c r="P25" i="24" s="1"/>
  <c r="E51" i="24"/>
  <c r="E55" i="24" s="1"/>
  <c r="F24" i="24"/>
  <c r="F21" i="24"/>
  <c r="F25" i="24" s="1"/>
  <c r="Q21" i="24"/>
  <c r="Q25" i="24" s="1"/>
  <c r="Q24" i="24"/>
  <c r="K21" i="24"/>
  <c r="K25" i="24" s="1"/>
  <c r="K24" i="24"/>
  <c r="Q51" i="24"/>
  <c r="Q55" i="24" s="1"/>
  <c r="J21" i="24"/>
  <c r="J25" i="24" s="1"/>
  <c r="L21" i="24"/>
  <c r="L25" i="24" s="1"/>
  <c r="J51" i="24"/>
  <c r="J55" i="24" s="1"/>
  <c r="J54" i="24"/>
  <c r="X24" i="24"/>
  <c r="X21" i="24"/>
  <c r="X25" i="24" s="1"/>
  <c r="N24" i="24"/>
  <c r="N21" i="24"/>
  <c r="N25" i="24" s="1"/>
  <c r="W21" i="24"/>
  <c r="W25" i="24" s="1"/>
  <c r="W24" i="24"/>
  <c r="P54" i="24"/>
  <c r="P51" i="24"/>
  <c r="P55" i="24" s="1"/>
  <c r="R51" i="24"/>
  <c r="R55" i="24" s="1"/>
  <c r="R54" i="24"/>
  <c r="H24" i="24"/>
  <c r="H21" i="24"/>
  <c r="H25" i="24" s="1"/>
  <c r="E21" i="24"/>
  <c r="E25" i="24" s="1"/>
  <c r="E24" i="24"/>
  <c r="U21" i="24"/>
  <c r="U25" i="24" s="1"/>
  <c r="U24" i="24"/>
  <c r="O21" i="24"/>
  <c r="O25" i="24" s="1"/>
  <c r="O24" i="24"/>
  <c r="W51" i="24"/>
  <c r="W55" i="24" s="1"/>
  <c r="G21" i="24"/>
  <c r="G25" i="24" s="1"/>
  <c r="G24" i="24"/>
  <c r="L54" i="24"/>
  <c r="L51" i="24"/>
  <c r="L55" i="24" s="1"/>
  <c r="N51" i="24"/>
  <c r="N55" i="24" s="1"/>
  <c r="N54" i="24"/>
  <c r="M51" i="24"/>
  <c r="M55" i="24" s="1"/>
  <c r="C55" i="24"/>
  <c r="Y53" i="24"/>
  <c r="V24" i="24"/>
  <c r="V21" i="24"/>
  <c r="V25" i="24" s="1"/>
  <c r="I21" i="24"/>
  <c r="I25" i="24" s="1"/>
  <c r="I24" i="24"/>
  <c r="C21" i="24"/>
  <c r="C24" i="24"/>
  <c r="S21" i="24"/>
  <c r="S25" i="24" s="1"/>
  <c r="S24" i="24"/>
  <c r="R21" i="24"/>
  <c r="R25" i="24" s="1"/>
  <c r="G51" i="24"/>
  <c r="G55" i="24" s="1"/>
  <c r="T21" i="24"/>
  <c r="T25" i="24" s="1"/>
  <c r="D21" i="24"/>
  <c r="D25" i="24" s="1"/>
  <c r="Y53" i="23"/>
  <c r="D51" i="23"/>
  <c r="D55" i="23" s="1"/>
  <c r="Y23" i="23"/>
  <c r="T21" i="23"/>
  <c r="Q21" i="23"/>
  <c r="W21" i="23"/>
  <c r="I21" i="23"/>
  <c r="H54" i="23"/>
  <c r="H51" i="23"/>
  <c r="H55" i="23" s="1"/>
  <c r="H21" i="23"/>
  <c r="G51" i="23"/>
  <c r="G55" i="23" s="1"/>
  <c r="G54" i="23"/>
  <c r="W51" i="23"/>
  <c r="W55" i="23" s="1"/>
  <c r="W54" i="23"/>
  <c r="M51" i="23"/>
  <c r="M55" i="23" s="1"/>
  <c r="M54" i="23"/>
  <c r="L21" i="23"/>
  <c r="U21" i="23"/>
  <c r="K21" i="23"/>
  <c r="R54" i="23"/>
  <c r="R51" i="23"/>
  <c r="R55" i="23" s="1"/>
  <c r="D21" i="23"/>
  <c r="X21" i="23"/>
  <c r="V54" i="23"/>
  <c r="V51" i="23"/>
  <c r="V55" i="23" s="1"/>
  <c r="K51" i="23"/>
  <c r="K55" i="23" s="1"/>
  <c r="K54" i="23"/>
  <c r="Q51" i="23"/>
  <c r="Q55" i="23" s="1"/>
  <c r="Q54" i="23"/>
  <c r="F21" i="23"/>
  <c r="J21" i="23"/>
  <c r="O21" i="23"/>
  <c r="T51" i="23"/>
  <c r="T55" i="23" s="1"/>
  <c r="J54" i="23"/>
  <c r="J51" i="23"/>
  <c r="J55" i="23" s="1"/>
  <c r="X54" i="23"/>
  <c r="X51" i="23"/>
  <c r="X55" i="23" s="1"/>
  <c r="R21" i="23"/>
  <c r="F54" i="23"/>
  <c r="F51" i="23"/>
  <c r="F55" i="23" s="1"/>
  <c r="O51" i="23"/>
  <c r="O55" i="23" s="1"/>
  <c r="O54" i="23"/>
  <c r="E51" i="23"/>
  <c r="E55" i="23" s="1"/>
  <c r="E54" i="23"/>
  <c r="U51" i="23"/>
  <c r="U55" i="23" s="1"/>
  <c r="U54" i="23"/>
  <c r="P21" i="23"/>
  <c r="C21" i="23"/>
  <c r="C24" i="23"/>
  <c r="S21" i="23"/>
  <c r="L51" i="23"/>
  <c r="L55" i="23" s="1"/>
  <c r="N21" i="23"/>
  <c r="P54" i="23"/>
  <c r="P51" i="23"/>
  <c r="P55" i="23" s="1"/>
  <c r="M21" i="23"/>
  <c r="C51" i="23"/>
  <c r="C54" i="23"/>
  <c r="S55" i="23"/>
  <c r="S54" i="23"/>
  <c r="I51" i="23"/>
  <c r="I55" i="23" s="1"/>
  <c r="I54" i="23"/>
  <c r="V21" i="23"/>
  <c r="E21" i="23"/>
  <c r="G21" i="23"/>
  <c r="A49" i="21"/>
  <c r="T50" i="21" s="1"/>
  <c r="A47" i="21"/>
  <c r="A53" i="21" s="1"/>
  <c r="C19" i="21"/>
  <c r="A19" i="21"/>
  <c r="P20" i="21" s="1"/>
  <c r="C17" i="21"/>
  <c r="A17" i="21"/>
  <c r="A49" i="20"/>
  <c r="A47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A19" i="20"/>
  <c r="S20" i="20" s="1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A17" i="20"/>
  <c r="A23" i="20" s="1"/>
  <c r="I18" i="20" l="1"/>
  <c r="I23" i="20" s="1"/>
  <c r="M18" i="20"/>
  <c r="M23" i="20" s="1"/>
  <c r="Q18" i="20"/>
  <c r="H20" i="20"/>
  <c r="X20" i="20"/>
  <c r="A53" i="20"/>
  <c r="F48" i="20"/>
  <c r="F53" i="20" s="1"/>
  <c r="I48" i="20"/>
  <c r="I53" i="20" s="1"/>
  <c r="K48" i="20"/>
  <c r="N48" i="20"/>
  <c r="Q48" i="20"/>
  <c r="S48" i="20"/>
  <c r="W48" i="20"/>
  <c r="W53" i="20" s="1"/>
  <c r="L50" i="20"/>
  <c r="J50" i="20"/>
  <c r="J51" i="20" s="1"/>
  <c r="J55" i="20" s="1"/>
  <c r="A23" i="21"/>
  <c r="F18" i="21"/>
  <c r="F23" i="21" s="1"/>
  <c r="M18" i="21"/>
  <c r="M23" i="21" s="1"/>
  <c r="Q18" i="21"/>
  <c r="Q23" i="21" s="1"/>
  <c r="T18" i="21"/>
  <c r="X18" i="21"/>
  <c r="X23" i="21" s="1"/>
  <c r="H18" i="21"/>
  <c r="H23" i="21" s="1"/>
  <c r="P18" i="21"/>
  <c r="P23" i="21" s="1"/>
  <c r="S18" i="21"/>
  <c r="W18" i="21"/>
  <c r="W23" i="21" s="1"/>
  <c r="L20" i="21"/>
  <c r="C20" i="21"/>
  <c r="C24" i="21" s="1"/>
  <c r="H20" i="21"/>
  <c r="S20" i="21"/>
  <c r="X20" i="21"/>
  <c r="E48" i="21"/>
  <c r="E53" i="21" s="1"/>
  <c r="I48" i="21"/>
  <c r="I53" i="21" s="1"/>
  <c r="K48" i="21"/>
  <c r="K53" i="21" s="1"/>
  <c r="N48" i="21"/>
  <c r="N53" i="21" s="1"/>
  <c r="Q48" i="21"/>
  <c r="Q53" i="21" s="1"/>
  <c r="S48" i="21"/>
  <c r="S53" i="21" s="1"/>
  <c r="V48" i="21"/>
  <c r="V53" i="21" s="1"/>
  <c r="X50" i="21"/>
  <c r="M50" i="21"/>
  <c r="M51" i="21" s="1"/>
  <c r="M55" i="21" s="1"/>
  <c r="R50" i="21"/>
  <c r="R54" i="21" s="1"/>
  <c r="E18" i="21"/>
  <c r="E23" i="21" s="1"/>
  <c r="I18" i="21"/>
  <c r="I23" i="21" s="1"/>
  <c r="O18" i="21"/>
  <c r="O23" i="21" s="1"/>
  <c r="J18" i="21"/>
  <c r="N18" i="21"/>
  <c r="V18" i="21"/>
  <c r="V23" i="21" s="1"/>
  <c r="D18" i="20"/>
  <c r="D23" i="20" s="1"/>
  <c r="H18" i="20"/>
  <c r="H23" i="20" s="1"/>
  <c r="N18" i="20"/>
  <c r="N23" i="20" s="1"/>
  <c r="R18" i="20"/>
  <c r="R23" i="20" s="1"/>
  <c r="T18" i="20"/>
  <c r="T23" i="20" s="1"/>
  <c r="X18" i="20"/>
  <c r="X23" i="20" s="1"/>
  <c r="M20" i="20"/>
  <c r="M24" i="20" s="1"/>
  <c r="Q20" i="20"/>
  <c r="C20" i="20"/>
  <c r="C24" i="20" s="1"/>
  <c r="C48" i="20"/>
  <c r="C53" i="20" s="1"/>
  <c r="G48" i="20"/>
  <c r="J48" i="20"/>
  <c r="J53" i="20" s="1"/>
  <c r="M48" i="20"/>
  <c r="M53" i="20" s="1"/>
  <c r="O48" i="20"/>
  <c r="O53" i="20" s="1"/>
  <c r="R48" i="20"/>
  <c r="R53" i="20" s="1"/>
  <c r="U48" i="20"/>
  <c r="V48" i="20"/>
  <c r="D50" i="20"/>
  <c r="T50" i="20"/>
  <c r="T54" i="20" s="1"/>
  <c r="R50" i="20"/>
  <c r="R54" i="20" s="1"/>
  <c r="M20" i="21"/>
  <c r="M21" i="21" s="1"/>
  <c r="M25" i="21" s="1"/>
  <c r="G20" i="21"/>
  <c r="Q20" i="21"/>
  <c r="Q24" i="21" s="1"/>
  <c r="W20" i="21"/>
  <c r="W24" i="21" s="1"/>
  <c r="A24" i="21"/>
  <c r="C48" i="21"/>
  <c r="C53" i="21" s="1"/>
  <c r="G48" i="21"/>
  <c r="G53" i="21" s="1"/>
  <c r="J48" i="21"/>
  <c r="J53" i="21" s="1"/>
  <c r="M48" i="21"/>
  <c r="M53" i="21" s="1"/>
  <c r="O48" i="21"/>
  <c r="O53" i="21" s="1"/>
  <c r="R48" i="21"/>
  <c r="R53" i="21" s="1"/>
  <c r="U48" i="21"/>
  <c r="U53" i="21" s="1"/>
  <c r="W48" i="21"/>
  <c r="W53" i="21" s="1"/>
  <c r="H50" i="21"/>
  <c r="L50" i="21"/>
  <c r="L54" i="21" s="1"/>
  <c r="Q50" i="21"/>
  <c r="V50" i="21"/>
  <c r="V54" i="21" s="1"/>
  <c r="G18" i="21"/>
  <c r="K18" i="21"/>
  <c r="U18" i="21"/>
  <c r="D18" i="21"/>
  <c r="D23" i="21" s="1"/>
  <c r="L18" i="21"/>
  <c r="L23" i="21" s="1"/>
  <c r="R18" i="21"/>
  <c r="R23" i="21" s="1"/>
  <c r="S53" i="20"/>
  <c r="F50" i="21"/>
  <c r="F54" i="21" s="1"/>
  <c r="V53" i="20"/>
  <c r="K53" i="20"/>
  <c r="U53" i="20"/>
  <c r="F48" i="21"/>
  <c r="F53" i="21" s="1"/>
  <c r="R51" i="20"/>
  <c r="R55" i="20" s="1"/>
  <c r="N53" i="20"/>
  <c r="Q53" i="20"/>
  <c r="E53" i="20"/>
  <c r="J54" i="20"/>
  <c r="Y54" i="24"/>
  <c r="Y55" i="24"/>
  <c r="Y24" i="24"/>
  <c r="C25" i="24"/>
  <c r="Y25" i="24" s="1"/>
  <c r="Y54" i="23"/>
  <c r="C55" i="23"/>
  <c r="Y55" i="23" s="1"/>
  <c r="Y24" i="23"/>
  <c r="C25" i="23"/>
  <c r="Y25" i="23" s="1"/>
  <c r="H54" i="21"/>
  <c r="X54" i="21"/>
  <c r="M24" i="21"/>
  <c r="T54" i="21"/>
  <c r="L21" i="21"/>
  <c r="L25" i="21" s="1"/>
  <c r="G24" i="21"/>
  <c r="Q54" i="21"/>
  <c r="H21" i="21"/>
  <c r="H25" i="21" s="1"/>
  <c r="W21" i="21"/>
  <c r="W25" i="21" s="1"/>
  <c r="H24" i="21"/>
  <c r="S24" i="21"/>
  <c r="N23" i="21"/>
  <c r="T23" i="21"/>
  <c r="V20" i="21"/>
  <c r="R20" i="21"/>
  <c r="N20" i="21"/>
  <c r="J20" i="21"/>
  <c r="F20" i="21"/>
  <c r="D20" i="21"/>
  <c r="I20" i="21"/>
  <c r="O20" i="21"/>
  <c r="T20" i="21"/>
  <c r="D50" i="21"/>
  <c r="I50" i="21"/>
  <c r="N50" i="21"/>
  <c r="Q21" i="21"/>
  <c r="Q25" i="21" s="1"/>
  <c r="L24" i="21"/>
  <c r="X24" i="21"/>
  <c r="M54" i="21"/>
  <c r="S23" i="21"/>
  <c r="K23" i="21"/>
  <c r="G23" i="21"/>
  <c r="C18" i="21"/>
  <c r="C23" i="21" s="1"/>
  <c r="J23" i="21"/>
  <c r="U23" i="21"/>
  <c r="E20" i="21"/>
  <c r="K20" i="21"/>
  <c r="U20" i="21"/>
  <c r="A54" i="21"/>
  <c r="W50" i="21"/>
  <c r="S50" i="21"/>
  <c r="O50" i="21"/>
  <c r="K50" i="21"/>
  <c r="G50" i="21"/>
  <c r="C50" i="21"/>
  <c r="E50" i="21"/>
  <c r="J50" i="21"/>
  <c r="P50" i="21"/>
  <c r="U50" i="21"/>
  <c r="D48" i="21"/>
  <c r="D53" i="21" s="1"/>
  <c r="H48" i="21"/>
  <c r="H53" i="21" s="1"/>
  <c r="L48" i="21"/>
  <c r="L53" i="21" s="1"/>
  <c r="P48" i="21"/>
  <c r="P53" i="21" s="1"/>
  <c r="T48" i="21"/>
  <c r="T53" i="21" s="1"/>
  <c r="X48" i="21"/>
  <c r="X53" i="21" s="1"/>
  <c r="M21" i="20"/>
  <c r="M25" i="20" s="1"/>
  <c r="D54" i="20"/>
  <c r="L54" i="20"/>
  <c r="H21" i="20"/>
  <c r="H25" i="20" s="1"/>
  <c r="S24" i="20"/>
  <c r="V20" i="20"/>
  <c r="R20" i="20"/>
  <c r="N20" i="20"/>
  <c r="J20" i="20"/>
  <c r="F20" i="20"/>
  <c r="D20" i="20"/>
  <c r="I20" i="20"/>
  <c r="T20" i="20"/>
  <c r="W18" i="20"/>
  <c r="W23" i="20" s="1"/>
  <c r="S18" i="20"/>
  <c r="S23" i="20" s="1"/>
  <c r="O18" i="20"/>
  <c r="O23" i="20" s="1"/>
  <c r="K18" i="20"/>
  <c r="K23" i="20" s="1"/>
  <c r="G18" i="20"/>
  <c r="G23" i="20" s="1"/>
  <c r="C18" i="20"/>
  <c r="C23" i="20" s="1"/>
  <c r="E18" i="20"/>
  <c r="E23" i="20" s="1"/>
  <c r="J18" i="20"/>
  <c r="J23" i="20" s="1"/>
  <c r="P18" i="20"/>
  <c r="P23" i="20" s="1"/>
  <c r="U18" i="20"/>
  <c r="U23" i="20" s="1"/>
  <c r="E20" i="20"/>
  <c r="K20" i="20"/>
  <c r="P20" i="20"/>
  <c r="U20" i="20"/>
  <c r="U50" i="20"/>
  <c r="U51" i="20" s="1"/>
  <c r="Q50" i="20"/>
  <c r="Q51" i="20" s="1"/>
  <c r="M50" i="20"/>
  <c r="I50" i="20"/>
  <c r="I51" i="20" s="1"/>
  <c r="E51" i="20"/>
  <c r="A54" i="20"/>
  <c r="W50" i="20"/>
  <c r="S50" i="20"/>
  <c r="S51" i="20" s="1"/>
  <c r="O50" i="20"/>
  <c r="O51" i="20" s="1"/>
  <c r="K50" i="20"/>
  <c r="K51" i="20" s="1"/>
  <c r="G50" i="20"/>
  <c r="C50" i="20"/>
  <c r="F50" i="20"/>
  <c r="N50" i="20"/>
  <c r="N51" i="20" s="1"/>
  <c r="V50" i="20"/>
  <c r="F18" i="20"/>
  <c r="F23" i="20" s="1"/>
  <c r="L18" i="20"/>
  <c r="L23" i="20" s="1"/>
  <c r="Q23" i="20"/>
  <c r="V18" i="20"/>
  <c r="V23" i="20" s="1"/>
  <c r="G20" i="20"/>
  <c r="L20" i="20"/>
  <c r="W20" i="20"/>
  <c r="A24" i="20"/>
  <c r="H50" i="20"/>
  <c r="P50" i="20"/>
  <c r="X50" i="20"/>
  <c r="X21" i="20"/>
  <c r="X25" i="20" s="1"/>
  <c r="H24" i="20"/>
  <c r="X24" i="20"/>
  <c r="O20" i="20"/>
  <c r="D48" i="20"/>
  <c r="D53" i="20" s="1"/>
  <c r="H48" i="20"/>
  <c r="L48" i="20"/>
  <c r="L53" i="20" s="1"/>
  <c r="P48" i="20"/>
  <c r="P53" i="20" s="1"/>
  <c r="T48" i="20"/>
  <c r="X48" i="20"/>
  <c r="V51" i="20" l="1"/>
  <c r="F51" i="20"/>
  <c r="G51" i="20"/>
  <c r="W51" i="20"/>
  <c r="W55" i="20" s="1"/>
  <c r="M51" i="20"/>
  <c r="R51" i="21"/>
  <c r="R55" i="21" s="1"/>
  <c r="X21" i="21"/>
  <c r="X25" i="21" s="1"/>
  <c r="V51" i="21"/>
  <c r="V55" i="21" s="1"/>
  <c r="Q51" i="21"/>
  <c r="Q55" i="21" s="1"/>
  <c r="X53" i="20"/>
  <c r="X51" i="20"/>
  <c r="T53" i="20"/>
  <c r="T51" i="20"/>
  <c r="T55" i="20" s="1"/>
  <c r="P51" i="20"/>
  <c r="P55" i="20" s="1"/>
  <c r="L51" i="20"/>
  <c r="L55" i="20" s="1"/>
  <c r="H53" i="20"/>
  <c r="H51" i="20"/>
  <c r="H55" i="20" s="1"/>
  <c r="D51" i="20"/>
  <c r="D55" i="20" s="1"/>
  <c r="T51" i="21"/>
  <c r="T55" i="21" s="1"/>
  <c r="F51" i="21"/>
  <c r="F55" i="21" s="1"/>
  <c r="G53" i="20"/>
  <c r="Y53" i="21"/>
  <c r="G21" i="21"/>
  <c r="G25" i="21" s="1"/>
  <c r="C21" i="21"/>
  <c r="C21" i="20"/>
  <c r="P54" i="21"/>
  <c r="P51" i="21"/>
  <c r="P55" i="21" s="1"/>
  <c r="G54" i="21"/>
  <c r="G51" i="21"/>
  <c r="G55" i="21" s="1"/>
  <c r="W54" i="21"/>
  <c r="W51" i="21"/>
  <c r="W55" i="21" s="1"/>
  <c r="K24" i="21"/>
  <c r="K21" i="21"/>
  <c r="K25" i="21" s="1"/>
  <c r="L51" i="21"/>
  <c r="L55" i="21" s="1"/>
  <c r="D54" i="21"/>
  <c r="D51" i="21"/>
  <c r="D55" i="21" s="1"/>
  <c r="I24" i="21"/>
  <c r="I21" i="21"/>
  <c r="I25" i="21" s="1"/>
  <c r="N24" i="21"/>
  <c r="N21" i="21"/>
  <c r="N25" i="21" s="1"/>
  <c r="J54" i="21"/>
  <c r="J51" i="21"/>
  <c r="J55" i="21" s="1"/>
  <c r="K54" i="21"/>
  <c r="K51" i="21"/>
  <c r="K55" i="21" s="1"/>
  <c r="E24" i="21"/>
  <c r="E21" i="21"/>
  <c r="E25" i="21" s="1"/>
  <c r="D21" i="21"/>
  <c r="D25" i="21" s="1"/>
  <c r="D24" i="21"/>
  <c r="R21" i="21"/>
  <c r="R25" i="21" s="1"/>
  <c r="R24" i="21"/>
  <c r="H51" i="21"/>
  <c r="H55" i="21" s="1"/>
  <c r="E51" i="21"/>
  <c r="E55" i="21" s="1"/>
  <c r="E54" i="21"/>
  <c r="O54" i="21"/>
  <c r="O51" i="21"/>
  <c r="O55" i="21" s="1"/>
  <c r="U24" i="21"/>
  <c r="U21" i="21"/>
  <c r="U25" i="21" s="1"/>
  <c r="Y23" i="21"/>
  <c r="C25" i="21"/>
  <c r="N54" i="21"/>
  <c r="N51" i="21"/>
  <c r="N55" i="21" s="1"/>
  <c r="T21" i="21"/>
  <c r="T25" i="21" s="1"/>
  <c r="T24" i="21"/>
  <c r="F24" i="21"/>
  <c r="F21" i="21"/>
  <c r="F25" i="21" s="1"/>
  <c r="V24" i="21"/>
  <c r="V21" i="21"/>
  <c r="V25" i="21" s="1"/>
  <c r="U51" i="21"/>
  <c r="U55" i="21" s="1"/>
  <c r="U54" i="21"/>
  <c r="C51" i="21"/>
  <c r="C54" i="21"/>
  <c r="S51" i="21"/>
  <c r="S55" i="21" s="1"/>
  <c r="S54" i="21"/>
  <c r="P21" i="21"/>
  <c r="P25" i="21" s="1"/>
  <c r="P24" i="21"/>
  <c r="I51" i="21"/>
  <c r="I55" i="21" s="1"/>
  <c r="I54" i="21"/>
  <c r="O21" i="21"/>
  <c r="O25" i="21" s="1"/>
  <c r="O24" i="21"/>
  <c r="J21" i="21"/>
  <c r="J25" i="21" s="1"/>
  <c r="J24" i="21"/>
  <c r="S21" i="21"/>
  <c r="S25" i="21" s="1"/>
  <c r="X51" i="21"/>
  <c r="X55" i="21" s="1"/>
  <c r="O21" i="20"/>
  <c r="O25" i="20" s="1"/>
  <c r="O24" i="20"/>
  <c r="H54" i="20"/>
  <c r="L21" i="20"/>
  <c r="L25" i="20" s="1"/>
  <c r="L24" i="20"/>
  <c r="F54" i="20"/>
  <c r="F55" i="20"/>
  <c r="E55" i="20"/>
  <c r="E54" i="20"/>
  <c r="X54" i="20"/>
  <c r="X55" i="20"/>
  <c r="W21" i="20"/>
  <c r="W25" i="20" s="1"/>
  <c r="W24" i="20"/>
  <c r="V54" i="20"/>
  <c r="V55" i="20"/>
  <c r="G55" i="20"/>
  <c r="G54" i="20"/>
  <c r="W54" i="20"/>
  <c r="M55" i="20"/>
  <c r="M54" i="20"/>
  <c r="P21" i="20"/>
  <c r="P25" i="20" s="1"/>
  <c r="P24" i="20"/>
  <c r="F21" i="20"/>
  <c r="F25" i="20" s="1"/>
  <c r="F24" i="20"/>
  <c r="V21" i="20"/>
  <c r="V25" i="20" s="1"/>
  <c r="V24" i="20"/>
  <c r="P54" i="20"/>
  <c r="Q24" i="20"/>
  <c r="Q21" i="20"/>
  <c r="Q25" i="20" s="1"/>
  <c r="N54" i="20"/>
  <c r="N55" i="20"/>
  <c r="K55" i="20"/>
  <c r="K54" i="20"/>
  <c r="Q55" i="20"/>
  <c r="Q54" i="20"/>
  <c r="K21" i="20"/>
  <c r="K25" i="20" s="1"/>
  <c r="K24" i="20"/>
  <c r="T21" i="20"/>
  <c r="T25" i="20" s="1"/>
  <c r="T24" i="20"/>
  <c r="J21" i="20"/>
  <c r="J25" i="20" s="1"/>
  <c r="J24" i="20"/>
  <c r="O55" i="20"/>
  <c r="O54" i="20"/>
  <c r="U55" i="20"/>
  <c r="U54" i="20"/>
  <c r="E24" i="20"/>
  <c r="E21" i="20"/>
  <c r="E25" i="20" s="1"/>
  <c r="I24" i="20"/>
  <c r="I21" i="20"/>
  <c r="I25" i="20" s="1"/>
  <c r="N21" i="20"/>
  <c r="N25" i="20" s="1"/>
  <c r="N24" i="20"/>
  <c r="G24" i="20"/>
  <c r="G21" i="20"/>
  <c r="G25" i="20" s="1"/>
  <c r="C51" i="20"/>
  <c r="C54" i="20"/>
  <c r="S55" i="20"/>
  <c r="S54" i="20"/>
  <c r="I55" i="20"/>
  <c r="I54" i="20"/>
  <c r="U24" i="20"/>
  <c r="U21" i="20"/>
  <c r="U25" i="20" s="1"/>
  <c r="Y23" i="20"/>
  <c r="C25" i="20"/>
  <c r="D21" i="20"/>
  <c r="D25" i="20" s="1"/>
  <c r="D24" i="20"/>
  <c r="R24" i="20"/>
  <c r="R21" i="20"/>
  <c r="R25" i="20" s="1"/>
  <c r="S21" i="20"/>
  <c r="S25" i="20" s="1"/>
  <c r="A49" i="17"/>
  <c r="A47" i="17"/>
  <c r="O48" i="17" s="1"/>
  <c r="C19" i="17"/>
  <c r="A19" i="17"/>
  <c r="V20" i="17" s="1"/>
  <c r="C17" i="17"/>
  <c r="A17" i="17"/>
  <c r="P18" i="17" s="1"/>
  <c r="C18" i="17" l="1"/>
  <c r="C23" i="17" s="1"/>
  <c r="F18" i="17"/>
  <c r="F23" i="17" s="1"/>
  <c r="J18" i="17"/>
  <c r="J23" i="17" s="1"/>
  <c r="N18" i="17"/>
  <c r="N23" i="17" s="1"/>
  <c r="S18" i="17"/>
  <c r="W18" i="17"/>
  <c r="W23" i="17" s="1"/>
  <c r="F20" i="17"/>
  <c r="J20" i="17"/>
  <c r="J21" i="17" s="1"/>
  <c r="Q20" i="17"/>
  <c r="M20" i="17"/>
  <c r="C48" i="17"/>
  <c r="G48" i="17"/>
  <c r="G51" i="17" s="1"/>
  <c r="G55" i="17" s="1"/>
  <c r="U50" i="17"/>
  <c r="U54" i="17" s="1"/>
  <c r="Q50" i="17"/>
  <c r="J50" i="17"/>
  <c r="O50" i="17"/>
  <c r="F50" i="17"/>
  <c r="N50" i="17"/>
  <c r="V50" i="17"/>
  <c r="A54" i="17"/>
  <c r="G18" i="17"/>
  <c r="K18" i="17"/>
  <c r="O18" i="17"/>
  <c r="O23" i="17" s="1"/>
  <c r="R18" i="17"/>
  <c r="R23" i="17" s="1"/>
  <c r="V18" i="17"/>
  <c r="X20" i="17"/>
  <c r="P20" i="17"/>
  <c r="P21" i="17" s="1"/>
  <c r="E20" i="17"/>
  <c r="E24" i="17" s="1"/>
  <c r="I20" i="17"/>
  <c r="N20" i="17"/>
  <c r="N21" i="17" s="1"/>
  <c r="U20" i="17"/>
  <c r="U24" i="17" s="1"/>
  <c r="R20" i="17"/>
  <c r="R24" i="17" s="1"/>
  <c r="V48" i="17"/>
  <c r="V53" i="17" s="1"/>
  <c r="Q48" i="17"/>
  <c r="Q51" i="17" s="1"/>
  <c r="S48" i="17"/>
  <c r="K48" i="17"/>
  <c r="K53" i="17" s="1"/>
  <c r="W48" i="17"/>
  <c r="W53" i="17" s="1"/>
  <c r="C50" i="17"/>
  <c r="C51" i="17" s="1"/>
  <c r="K50" i="17"/>
  <c r="R50" i="17"/>
  <c r="G50" i="17"/>
  <c r="S50" i="17"/>
  <c r="S54" i="17" s="1"/>
  <c r="W50" i="17"/>
  <c r="V51" i="17"/>
  <c r="W51" i="17"/>
  <c r="G23" i="17"/>
  <c r="Y53" i="20"/>
  <c r="C53" i="17"/>
  <c r="G53" i="17"/>
  <c r="M24" i="17"/>
  <c r="O53" i="17"/>
  <c r="O51" i="17"/>
  <c r="O55" i="17" s="1"/>
  <c r="K23" i="17"/>
  <c r="R21" i="17"/>
  <c r="V23" i="17"/>
  <c r="V21" i="17"/>
  <c r="V25" i="17" s="1"/>
  <c r="S23" i="17"/>
  <c r="F21" i="17"/>
  <c r="F25" i="17" s="1"/>
  <c r="S53" i="17"/>
  <c r="S51" i="17"/>
  <c r="S55" i="17" s="1"/>
  <c r="K51" i="17"/>
  <c r="K55" i="17" s="1"/>
  <c r="Y24" i="20"/>
  <c r="Y54" i="21"/>
  <c r="C55" i="21"/>
  <c r="Y55" i="21" s="1"/>
  <c r="Y24" i="21"/>
  <c r="Y25" i="21"/>
  <c r="Y25" i="20"/>
  <c r="Y54" i="20"/>
  <c r="C55" i="20"/>
  <c r="Y55" i="20" s="1"/>
  <c r="J54" i="17"/>
  <c r="R54" i="17"/>
  <c r="U18" i="17"/>
  <c r="J25" i="17"/>
  <c r="R25" i="17"/>
  <c r="X24" i="17"/>
  <c r="F54" i="17"/>
  <c r="N54" i="17"/>
  <c r="V54" i="17"/>
  <c r="V55" i="17"/>
  <c r="F24" i="17"/>
  <c r="N25" i="17"/>
  <c r="V24" i="17"/>
  <c r="I24" i="17"/>
  <c r="Q24" i="17"/>
  <c r="W55" i="17"/>
  <c r="H48" i="17"/>
  <c r="P48" i="17"/>
  <c r="X48" i="17"/>
  <c r="X53" i="17" s="1"/>
  <c r="A53" i="17"/>
  <c r="D18" i="17"/>
  <c r="H18" i="17"/>
  <c r="L18" i="17"/>
  <c r="P23" i="17"/>
  <c r="T18" i="17"/>
  <c r="X18" i="17"/>
  <c r="X23" i="17" s="1"/>
  <c r="C20" i="17"/>
  <c r="G20" i="17"/>
  <c r="G21" i="17" s="1"/>
  <c r="K20" i="17"/>
  <c r="K21" i="17" s="1"/>
  <c r="O20" i="17"/>
  <c r="O21" i="17" s="1"/>
  <c r="S20" i="17"/>
  <c r="S21" i="17" s="1"/>
  <c r="W20" i="17"/>
  <c r="A23" i="17"/>
  <c r="A24" i="17"/>
  <c r="E48" i="17"/>
  <c r="I48" i="17"/>
  <c r="M48" i="17"/>
  <c r="U48" i="17"/>
  <c r="D50" i="17"/>
  <c r="H50" i="17"/>
  <c r="L50" i="17"/>
  <c r="P50" i="17"/>
  <c r="T50" i="17"/>
  <c r="X50" i="17"/>
  <c r="X51" i="17" s="1"/>
  <c r="G54" i="17"/>
  <c r="K54" i="17"/>
  <c r="O54" i="17"/>
  <c r="W54" i="17"/>
  <c r="D48" i="17"/>
  <c r="L48" i="17"/>
  <c r="T48" i="17"/>
  <c r="T53" i="17" s="1"/>
  <c r="E18" i="17"/>
  <c r="E23" i="17" s="1"/>
  <c r="I18" i="17"/>
  <c r="M18" i="17"/>
  <c r="M23" i="17" s="1"/>
  <c r="Q18" i="17"/>
  <c r="D20" i="17"/>
  <c r="H20" i="17"/>
  <c r="L20" i="17"/>
  <c r="T20" i="17"/>
  <c r="F48" i="17"/>
  <c r="F53" i="17" s="1"/>
  <c r="J48" i="17"/>
  <c r="N48" i="17"/>
  <c r="R48" i="17"/>
  <c r="E50" i="17"/>
  <c r="I50" i="17"/>
  <c r="M50" i="17"/>
  <c r="C54" i="17" l="1"/>
  <c r="Q53" i="17"/>
  <c r="W21" i="17"/>
  <c r="N24" i="17"/>
  <c r="J24" i="17"/>
  <c r="E21" i="17"/>
  <c r="E25" i="17" s="1"/>
  <c r="M21" i="17"/>
  <c r="X21" i="17"/>
  <c r="F51" i="17"/>
  <c r="F55" i="17" s="1"/>
  <c r="T51" i="17"/>
  <c r="T55" i="17" s="1"/>
  <c r="U53" i="17"/>
  <c r="U51" i="17"/>
  <c r="J53" i="17"/>
  <c r="J51" i="17"/>
  <c r="J55" i="17" s="1"/>
  <c r="C55" i="17"/>
  <c r="H23" i="17"/>
  <c r="H21" i="17"/>
  <c r="H25" i="17" s="1"/>
  <c r="I23" i="17"/>
  <c r="I21" i="17"/>
  <c r="M53" i="17"/>
  <c r="M51" i="17"/>
  <c r="M55" i="17" s="1"/>
  <c r="R53" i="17"/>
  <c r="R51" i="17"/>
  <c r="R55" i="17" s="1"/>
  <c r="N53" i="17"/>
  <c r="N51" i="17"/>
  <c r="N55" i="17" s="1"/>
  <c r="P53" i="17"/>
  <c r="P51" i="17"/>
  <c r="E53" i="17"/>
  <c r="E51" i="17"/>
  <c r="D53" i="17"/>
  <c r="D51" i="17"/>
  <c r="D55" i="17" s="1"/>
  <c r="H53" i="17"/>
  <c r="H51" i="17"/>
  <c r="H55" i="17" s="1"/>
  <c r="L23" i="17"/>
  <c r="L21" i="17"/>
  <c r="L25" i="17" s="1"/>
  <c r="D23" i="17"/>
  <c r="D21" i="17"/>
  <c r="D25" i="17" s="1"/>
  <c r="U23" i="17"/>
  <c r="U21" i="17"/>
  <c r="U25" i="17" s="1"/>
  <c r="Q23" i="17"/>
  <c r="Q21" i="17"/>
  <c r="Q25" i="17" s="1"/>
  <c r="T23" i="17"/>
  <c r="T21" i="17"/>
  <c r="T25" i="17" s="1"/>
  <c r="L53" i="17"/>
  <c r="L51" i="17"/>
  <c r="L55" i="17" s="1"/>
  <c r="I53" i="17"/>
  <c r="I51" i="17"/>
  <c r="I55" i="17" s="1"/>
  <c r="M25" i="17"/>
  <c r="E55" i="17"/>
  <c r="E54" i="17"/>
  <c r="H24" i="17"/>
  <c r="T54" i="17"/>
  <c r="D54" i="17"/>
  <c r="W24" i="17"/>
  <c r="W25" i="17"/>
  <c r="G24" i="17"/>
  <c r="G25" i="17"/>
  <c r="Q55" i="17"/>
  <c r="Q54" i="17"/>
  <c r="T24" i="17"/>
  <c r="D24" i="17"/>
  <c r="P54" i="17"/>
  <c r="P55" i="17"/>
  <c r="S24" i="17"/>
  <c r="S25" i="17"/>
  <c r="C24" i="17"/>
  <c r="C21" i="17"/>
  <c r="U55" i="17"/>
  <c r="M54" i="17"/>
  <c r="P25" i="17"/>
  <c r="P24" i="17"/>
  <c r="L54" i="17"/>
  <c r="O24" i="17"/>
  <c r="O25" i="17"/>
  <c r="I25" i="17"/>
  <c r="I54" i="17"/>
  <c r="L24" i="17"/>
  <c r="X54" i="17"/>
  <c r="X55" i="17"/>
  <c r="H54" i="17"/>
  <c r="K24" i="17"/>
  <c r="K25" i="17"/>
  <c r="X25" i="17"/>
  <c r="Y23" i="17" l="1"/>
  <c r="Y53" i="17"/>
  <c r="Y55" i="17"/>
  <c r="Y54" i="17"/>
  <c r="Y24" i="17"/>
  <c r="C25" i="17"/>
  <c r="Y25" i="17" s="1"/>
</calcChain>
</file>

<file path=xl/sharedStrings.xml><?xml version="1.0" encoding="utf-8"?>
<sst xmlns="http://schemas.openxmlformats.org/spreadsheetml/2006/main" count="457" uniqueCount="111">
  <si>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</si>
  <si>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</si>
  <si>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</si>
  <si>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</si>
  <si>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</si>
  <si>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</si>
  <si>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</si>
  <si>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</si>
  <si>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</si>
  <si>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</si>
  <si>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</si>
  <si>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</si>
  <si>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</si>
  <si>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</si>
  <si>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</si>
  <si>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միրգ</t>
  </si>
  <si>
    <t>կոմպոտ</t>
  </si>
  <si>
    <t>պանիր հաց</t>
  </si>
  <si>
    <t>աղցան</t>
  </si>
  <si>
    <t>հաց</t>
  </si>
  <si>
    <t>մածուն</t>
  </si>
  <si>
    <t>ձեթ</t>
  </si>
  <si>
    <t>պանիր</t>
  </si>
  <si>
    <t>շաքարավազ</t>
  </si>
  <si>
    <t>կաթնաշոր</t>
  </si>
  <si>
    <t>թթվասեր</t>
  </si>
  <si>
    <t>միս</t>
  </si>
  <si>
    <t>գազար</t>
  </si>
  <si>
    <t>կարտոֆիլ</t>
  </si>
  <si>
    <t>սոխ</t>
  </si>
  <si>
    <t>կ.պղպեղ</t>
  </si>
  <si>
    <t>ձու1/10</t>
  </si>
  <si>
    <t>ալյուր</t>
  </si>
  <si>
    <t>աղ</t>
  </si>
  <si>
    <t>լոլիկ</t>
  </si>
  <si>
    <t>վարունգ</t>
  </si>
  <si>
    <t>սալոր</t>
  </si>
  <si>
    <t>բրնձով շիլա</t>
  </si>
  <si>
    <t>բիսկվիթ1/10</t>
  </si>
  <si>
    <t>կարագ</t>
  </si>
  <si>
    <t>վերմիշել</t>
  </si>
  <si>
    <t>կաղամբ</t>
  </si>
  <si>
    <t>ձու</t>
  </si>
  <si>
    <t>կանաչի</t>
  </si>
  <si>
    <t>խնձոր</t>
  </si>
  <si>
    <t>մսով բորշչ</t>
  </si>
  <si>
    <t xml:space="preserve">հաց </t>
  </si>
  <si>
    <t>բազուկ</t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</si>
  <si>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</si>
  <si>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</si>
  <si>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</si>
  <si>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</si>
  <si>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</si>
  <si>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</si>
  <si>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</si>
  <si>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</si>
  <si>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t>կ.բրինձ</t>
  </si>
  <si>
    <t>հալվա</t>
  </si>
  <si>
    <t xml:space="preserve"> հաց</t>
  </si>
  <si>
    <t>հնդկաձավար</t>
  </si>
  <si>
    <t xml:space="preserve"> </t>
  </si>
  <si>
    <t xml:space="preserve">կ.պղպեղ </t>
  </si>
  <si>
    <t xml:space="preserve">կ.պղպեղ                </t>
  </si>
  <si>
    <t xml:space="preserve">    </t>
  </si>
  <si>
    <t xml:space="preserve">   </t>
  </si>
  <si>
    <t>հնդկաձավ.փլ.</t>
  </si>
  <si>
    <t>հավի կրծքամիս</t>
  </si>
  <si>
    <t>վարունգ  լոլիկ</t>
  </si>
  <si>
    <t>կ  .բրինձ</t>
  </si>
  <si>
    <t>պանիր,</t>
  </si>
  <si>
    <t>ձու, կարագ</t>
  </si>
  <si>
    <t>հավ</t>
  </si>
  <si>
    <t>դեղձ</t>
  </si>
  <si>
    <t>երկարօրյա</t>
  </si>
  <si>
    <t>վարունգ. Պանիր</t>
  </si>
  <si>
    <t>խաղող</t>
  </si>
  <si>
    <t>մսով հնդկաձ.</t>
  </si>
  <si>
    <t>փլավ</t>
  </si>
  <si>
    <t>ոսպով բրնձով</t>
  </si>
  <si>
    <t>ոսպ</t>
  </si>
  <si>
    <t>բրինձ</t>
  </si>
  <si>
    <t>կարտոֆիլի պյուր.</t>
  </si>
  <si>
    <t>հավով բրնձով</t>
  </si>
  <si>
    <t>մակարոնով փլ.</t>
  </si>
  <si>
    <t>մակարոն</t>
  </si>
  <si>
    <t>Սպաս</t>
  </si>
  <si>
    <t>պանիր, հալվա</t>
  </si>
  <si>
    <t>վարունգ լոլիկ</t>
  </si>
  <si>
    <t>ձավար</t>
  </si>
  <si>
    <t>հաց, պանիր</t>
  </si>
  <si>
    <t>մսով</t>
  </si>
  <si>
    <t>կարտոֆիլի պյ.</t>
  </si>
  <si>
    <t>կաթնաշ.թթվ.</t>
  </si>
  <si>
    <t>հավով վերմիշ.ապ.</t>
  </si>
  <si>
    <t>հաց,թթվասեր</t>
  </si>
  <si>
    <t>մսով վերմիշ.փլավ</t>
  </si>
  <si>
    <t>հաց/թթվասեր</t>
  </si>
  <si>
    <t>մսով վերմիշ.փլ.</t>
  </si>
  <si>
    <t xml:space="preserve"> հաց  պանիր</t>
  </si>
  <si>
    <t>շոգեխաշած</t>
  </si>
  <si>
    <t>լոլիկով ձվածեղ 1/2</t>
  </si>
  <si>
    <t>ձու1/2</t>
  </si>
  <si>
    <t>վարոնգ</t>
  </si>
  <si>
    <t>ջեմ, կարագ</t>
  </si>
  <si>
    <t>ջեմ</t>
  </si>
  <si>
    <t>խաչապուրի1/20</t>
  </si>
  <si>
    <t>ձու1/20</t>
  </si>
  <si>
    <t>թխվածքաբլիթ</t>
  </si>
  <si>
    <t>շերտավոր խմոր</t>
  </si>
  <si>
    <t>մսով վերմիշելով փլ</t>
  </si>
  <si>
    <t>հաց , թթվասեր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</si>
</sst>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8"/>
      <name val="Arial LatArm"/>
      <family val="2"/>
    </font>
    <font>
      <b/>
      <i/>
      <sz val="8"/>
      <name val="Arial LatArm"/>
      <family val="2"/>
    </font>
    <font>
      <b/>
      <sz val="8"/>
      <name val="Arial LatArm"/>
      <family val="2"/>
    </font>
    <font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14" fontId="2" fillId="0" borderId="1" xfId="0" applyNumberFormat="1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2" borderId="8" xfId="0" applyFont="1" applyFill="1" applyBorder="1" applyAlignment="1" applyProtection="1">
      <alignment horizontal="center" vertical="center" textRotation="90" wrapText="1"/>
      <protection locked="0"/>
    </xf>
    <xf numFmtId="0" fontId="1" fillId="2" borderId="3" xfId="0" applyFont="1" applyFill="1" applyBorder="1" applyAlignment="1" applyProtection="1">
      <alignment horizontal="left" vertical="center" textRotation="90" wrapText="1"/>
      <protection locked="0"/>
    </xf>
    <xf numFmtId="0" fontId="1" fillId="2" borderId="8" xfId="0" applyFont="1" applyFill="1" applyBorder="1" applyAlignment="1" applyProtection="1">
      <alignment horizontal="left" vertical="center" textRotation="90" wrapText="1"/>
      <protection locked="0"/>
    </xf>
    <xf numFmtId="0" fontId="1" fillId="0" borderId="0" xfId="0" applyFont="1" applyAlignment="1" applyProtection="1">
      <alignment horizontal="center" vertical="center" textRotation="90"/>
      <protection locked="0"/>
    </xf>
    <xf numFmtId="0" fontId="1" fillId="2" borderId="16" xfId="0" applyFont="1" applyFill="1" applyBorder="1" applyAlignment="1" applyProtection="1">
      <alignment horizontal="center" vertical="center" textRotation="90"/>
      <protection locked="0"/>
    </xf>
    <xf numFmtId="0" fontId="1" fillId="2" borderId="10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1" fillId="0" borderId="19" xfId="0" applyFont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1" fillId="0" borderId="23" xfId="0" applyFont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1" fillId="0" borderId="24" xfId="0" applyFont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1" fillId="3" borderId="2" xfId="0" applyNumberFormat="1" applyFont="1" applyFill="1" applyBorder="1" applyProtection="1">
      <protection locked="0"/>
    </xf>
    <xf numFmtId="1" fontId="1" fillId="3" borderId="5" xfId="0" applyNumberFormat="1" applyFont="1" applyFill="1" applyBorder="1" applyProtection="1">
      <protection locked="0"/>
    </xf>
    <xf numFmtId="0" fontId="3" fillId="0" borderId="26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16" fontId="1" fillId="0" borderId="11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13" xfId="0" applyFont="1" applyBorder="1" applyAlignment="1" applyProtection="1">
      <alignment horizontal="center" vertical="center" textRotation="90" wrapText="1"/>
      <protection locked="0"/>
    </xf>
    <xf numFmtId="0" fontId="1" fillId="0" borderId="15" xfId="0" applyFont="1" applyBorder="1" applyAlignment="1" applyProtection="1">
      <alignment horizontal="center" vertical="center" textRotation="90" wrapText="1"/>
      <protection locked="0"/>
    </xf>
    <xf numFmtId="0" fontId="1" fillId="0" borderId="28" xfId="0" applyFont="1" applyBorder="1" applyAlignment="1" applyProtection="1">
      <alignment horizontal="center" vertical="center" textRotation="90" wrapText="1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F40" sqref="F40"/>
    </sheetView>
  </sheetViews>
  <sheetFormatPr defaultRowHeight="10.5" x14ac:dyDescent="0.15"/>
  <cols>
    <col min="1" max="1" width="3.140625" style="1" customWidth="1"/>
    <col min="2" max="2" width="12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63"/>
      <c r="C1" s="63"/>
      <c r="D1" s="63"/>
      <c r="E1" s="63"/>
      <c r="F1" s="63"/>
      <c r="G1" s="63"/>
      <c r="H1" s="63"/>
      <c r="I1" s="63"/>
      <c r="J1" s="63"/>
      <c r="L1" s="2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65">
        <v>43003</v>
      </c>
      <c r="Q2" s="65"/>
      <c r="R2" s="65"/>
      <c r="S2" s="65"/>
      <c r="T2" s="5"/>
      <c r="U2" s="6"/>
      <c r="V2" s="5"/>
    </row>
    <row r="3" spans="1:25" x14ac:dyDescent="0.15">
      <c r="A3" s="66"/>
      <c r="B3" s="67"/>
      <c r="C3" s="70" t="s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"/>
      <c r="X3" s="7"/>
      <c r="Y3" s="8"/>
    </row>
    <row r="4" spans="1:25" ht="42.75" thickBot="1" x14ac:dyDescent="0.2">
      <c r="A4" s="68"/>
      <c r="B4" s="69"/>
      <c r="C4" s="9" t="s">
        <v>19</v>
      </c>
      <c r="D4" s="10" t="s">
        <v>21</v>
      </c>
      <c r="E4" s="11" t="s">
        <v>22</v>
      </c>
      <c r="F4" s="11" t="s">
        <v>39</v>
      </c>
      <c r="G4" s="11" t="s">
        <v>40</v>
      </c>
      <c r="H4" s="11" t="s">
        <v>26</v>
      </c>
      <c r="I4" s="12" t="s">
        <v>35</v>
      </c>
      <c r="J4" s="11" t="s">
        <v>34</v>
      </c>
      <c r="K4" s="11" t="s">
        <v>56</v>
      </c>
      <c r="L4" s="11" t="s">
        <v>32</v>
      </c>
      <c r="M4" s="11" t="s">
        <v>20</v>
      </c>
      <c r="N4" s="12" t="s">
        <v>61</v>
      </c>
      <c r="O4" s="11" t="s">
        <v>72</v>
      </c>
      <c r="P4" s="11" t="s">
        <v>33</v>
      </c>
      <c r="Q4" s="11" t="s">
        <v>43</v>
      </c>
      <c r="R4" s="11" t="s">
        <v>75</v>
      </c>
      <c r="S4" s="11" t="s">
        <v>29</v>
      </c>
      <c r="T4" s="11" t="s">
        <v>27</v>
      </c>
      <c r="U4" s="12" t="s">
        <v>57</v>
      </c>
      <c r="V4" s="13" t="s">
        <v>25</v>
      </c>
      <c r="W4" s="10" t="s">
        <v>88</v>
      </c>
      <c r="X4" s="10" t="s">
        <v>42</v>
      </c>
      <c r="Y4" s="8"/>
    </row>
    <row r="5" spans="1:25" ht="11.25" customHeight="1" x14ac:dyDescent="0.15">
      <c r="A5" s="73" t="s">
        <v>5</v>
      </c>
      <c r="B5" s="14" t="s">
        <v>15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>
        <v>70</v>
      </c>
      <c r="P5" s="15"/>
      <c r="Q5" s="15"/>
      <c r="R5" s="15">
        <v>70</v>
      </c>
      <c r="S5" s="15"/>
      <c r="T5" s="15"/>
      <c r="U5" s="15"/>
      <c r="V5" s="16"/>
      <c r="W5" s="16"/>
      <c r="X5" s="16"/>
      <c r="Y5" s="8"/>
    </row>
    <row r="6" spans="1:25" x14ac:dyDescent="0.15">
      <c r="A6" s="74"/>
      <c r="B6" s="17" t="s">
        <v>37</v>
      </c>
      <c r="C6" s="18"/>
      <c r="D6" s="18"/>
      <c r="E6" s="18"/>
      <c r="F6" s="18">
        <v>7</v>
      </c>
      <c r="G6" s="18"/>
      <c r="H6" s="18"/>
      <c r="I6" s="18"/>
      <c r="J6" s="18"/>
      <c r="K6" s="18">
        <v>35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9"/>
      <c r="X6" s="19"/>
      <c r="Y6" s="8"/>
    </row>
    <row r="7" spans="1:25" x14ac:dyDescent="0.15">
      <c r="A7" s="74"/>
      <c r="B7" s="17" t="s">
        <v>86</v>
      </c>
      <c r="C7" s="18"/>
      <c r="D7" s="18"/>
      <c r="E7" s="18">
        <v>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>
        <v>25</v>
      </c>
      <c r="V7" s="19"/>
      <c r="W7" s="19"/>
      <c r="X7" s="19"/>
      <c r="Y7" s="8"/>
    </row>
    <row r="8" spans="1:25" ht="11.25" thickBot="1" x14ac:dyDescent="0.2">
      <c r="A8" s="75"/>
      <c r="B8" s="20" t="s">
        <v>19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73" t="s">
        <v>6</v>
      </c>
      <c r="B9" s="14" t="s">
        <v>87</v>
      </c>
      <c r="C9" s="15"/>
      <c r="D9" s="15"/>
      <c r="E9" s="15"/>
      <c r="F9" s="15"/>
      <c r="G9" s="15"/>
      <c r="H9" s="15"/>
      <c r="I9" s="15">
        <v>30</v>
      </c>
      <c r="J9" s="15">
        <v>50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6"/>
      <c r="X9" s="16"/>
      <c r="Y9" s="8"/>
    </row>
    <row r="10" spans="1:25" ht="21" x14ac:dyDescent="0.15">
      <c r="A10" s="74"/>
      <c r="B10" s="23" t="s">
        <v>109</v>
      </c>
      <c r="C10" s="18"/>
      <c r="D10" s="18">
        <v>15</v>
      </c>
      <c r="E10" s="18"/>
      <c r="F10" s="18"/>
      <c r="G10" s="18">
        <v>50</v>
      </c>
      <c r="H10" s="18">
        <v>30</v>
      </c>
      <c r="I10" s="18"/>
      <c r="J10" s="18"/>
      <c r="K10" s="18"/>
      <c r="L10" s="18"/>
      <c r="M10" s="18"/>
      <c r="N10" s="18"/>
      <c r="O10" s="18"/>
      <c r="P10" s="18">
        <v>5</v>
      </c>
      <c r="Q10" s="18"/>
      <c r="R10" s="18"/>
      <c r="S10" s="18"/>
      <c r="T10" s="18">
        <v>7</v>
      </c>
      <c r="U10" s="18"/>
      <c r="V10" s="19"/>
      <c r="W10" s="19"/>
      <c r="X10" s="19"/>
      <c r="Y10" s="8"/>
    </row>
    <row r="11" spans="1:25" x14ac:dyDescent="0.15">
      <c r="A11" s="74"/>
      <c r="B11" s="23" t="s">
        <v>19</v>
      </c>
      <c r="C11" s="18">
        <v>40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75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2"/>
      <c r="Y12" s="8"/>
    </row>
    <row r="13" spans="1:25" ht="11.25" customHeight="1" x14ac:dyDescent="0.15">
      <c r="A13" s="73" t="s">
        <v>7</v>
      </c>
      <c r="B13" s="14" t="s">
        <v>30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v>40</v>
      </c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8"/>
    </row>
    <row r="14" spans="1:25" x14ac:dyDescent="0.15">
      <c r="A14" s="74"/>
      <c r="B14" s="17" t="s">
        <v>85</v>
      </c>
      <c r="C14" s="18"/>
      <c r="D14" s="18"/>
      <c r="E14" s="18"/>
      <c r="F14" s="18">
        <v>5</v>
      </c>
      <c r="G14" s="18"/>
      <c r="H14" s="18"/>
      <c r="I14" s="18"/>
      <c r="J14" s="18"/>
      <c r="K14" s="18"/>
      <c r="L14" s="18">
        <v>3</v>
      </c>
      <c r="M14" s="18">
        <v>110</v>
      </c>
      <c r="N14" s="18"/>
      <c r="O14" s="18"/>
      <c r="P14" s="18"/>
      <c r="Q14" s="18"/>
      <c r="R14" s="18"/>
      <c r="S14" s="18"/>
      <c r="T14" s="18"/>
      <c r="U14" s="18"/>
      <c r="V14" s="19">
        <v>10</v>
      </c>
      <c r="W14" s="19">
        <v>15</v>
      </c>
      <c r="X14" s="19"/>
      <c r="Y14" s="8"/>
    </row>
    <row r="15" spans="1:25" x14ac:dyDescent="0.15">
      <c r="A15" s="74"/>
      <c r="B15" s="17" t="s">
        <v>69</v>
      </c>
      <c r="C15" s="18"/>
      <c r="D15" s="18"/>
      <c r="E15" s="18">
        <v>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76"/>
      <c r="B16" s="20" t="s">
        <v>19</v>
      </c>
      <c r="C16" s="21">
        <v>40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5" ht="11.25" thickBot="1" x14ac:dyDescent="0.2">
      <c r="A17" s="24">
        <f>SUM(C2)</f>
        <v>1</v>
      </c>
      <c r="B17" s="25" t="s">
        <v>48</v>
      </c>
      <c r="C17" s="26">
        <f>SUM(C5:C12)</f>
        <v>80</v>
      </c>
      <c r="D17" s="26">
        <f t="shared" ref="D17:X17" si="0">SUM(D5:D12)</f>
        <v>15</v>
      </c>
      <c r="E17" s="26">
        <f t="shared" si="0"/>
        <v>7</v>
      </c>
      <c r="F17" s="26">
        <f t="shared" si="0"/>
        <v>7</v>
      </c>
      <c r="G17" s="26">
        <f t="shared" si="0"/>
        <v>50</v>
      </c>
      <c r="H17" s="26">
        <f t="shared" si="0"/>
        <v>30</v>
      </c>
      <c r="I17" s="26">
        <f t="shared" si="0"/>
        <v>30</v>
      </c>
      <c r="J17" s="26">
        <f t="shared" si="0"/>
        <v>50</v>
      </c>
      <c r="K17" s="26">
        <f t="shared" si="0"/>
        <v>35</v>
      </c>
      <c r="L17" s="26">
        <f t="shared" si="0"/>
        <v>0</v>
      </c>
      <c r="M17" s="26">
        <f t="shared" si="0"/>
        <v>0</v>
      </c>
      <c r="N17" s="26">
        <f t="shared" si="0"/>
        <v>0</v>
      </c>
      <c r="O17" s="26">
        <f t="shared" si="0"/>
        <v>70</v>
      </c>
      <c r="P17" s="26">
        <f t="shared" si="0"/>
        <v>5</v>
      </c>
      <c r="Q17" s="26">
        <f t="shared" si="0"/>
        <v>0</v>
      </c>
      <c r="R17" s="26">
        <f t="shared" si="0"/>
        <v>70</v>
      </c>
      <c r="S17" s="26">
        <f t="shared" si="0"/>
        <v>0</v>
      </c>
      <c r="T17" s="26">
        <f t="shared" si="0"/>
        <v>7</v>
      </c>
      <c r="U17" s="26">
        <f t="shared" si="0"/>
        <v>25</v>
      </c>
      <c r="V17" s="26">
        <f t="shared" si="0"/>
        <v>0</v>
      </c>
      <c r="W17" s="26">
        <f t="shared" si="0"/>
        <v>0</v>
      </c>
      <c r="X17" s="26">
        <f t="shared" si="0"/>
        <v>0</v>
      </c>
      <c r="Y17" s="8"/>
    </row>
    <row r="18" spans="1:25" x14ac:dyDescent="0.15">
      <c r="A18" s="27"/>
      <c r="B18" s="28" t="s">
        <v>49</v>
      </c>
      <c r="C18" s="29">
        <f>SUM(A17*C17)/1000</f>
        <v>0.08</v>
      </c>
      <c r="D18" s="29">
        <f>+(A17*D17)/1000</f>
        <v>1.4999999999999999E-2</v>
      </c>
      <c r="E18" s="29">
        <f>+(A17*E17)/1000</f>
        <v>7.0000000000000001E-3</v>
      </c>
      <c r="F18" s="29">
        <f>+(A17*F17)/1000</f>
        <v>7.0000000000000001E-3</v>
      </c>
      <c r="G18" s="29">
        <f>+(A17*G17)/1000</f>
        <v>0.05</v>
      </c>
      <c r="H18" s="29">
        <f>+(A17*H17)/1000</f>
        <v>0.03</v>
      </c>
      <c r="I18" s="29">
        <f>+(A17*I17)/1000</f>
        <v>0.03</v>
      </c>
      <c r="J18" s="29">
        <f>+(A17*J17)/1000</f>
        <v>0.05</v>
      </c>
      <c r="K18" s="29">
        <f>+(A17*K17)/1000</f>
        <v>3.5000000000000003E-2</v>
      </c>
      <c r="L18" s="29">
        <f>+(A17*L17)/1000</f>
        <v>0</v>
      </c>
      <c r="M18" s="29">
        <f>+(A17*M17)/1000</f>
        <v>0</v>
      </c>
      <c r="N18" s="29">
        <f>+(A17*N17)/1000</f>
        <v>0</v>
      </c>
      <c r="O18" s="29">
        <f>+(A17*O17)/1000</f>
        <v>7.0000000000000007E-2</v>
      </c>
      <c r="P18" s="29">
        <f>+(A17*P17)/1000</f>
        <v>5.0000000000000001E-3</v>
      </c>
      <c r="Q18" s="29">
        <f>+(A17*Q17)/1000</f>
        <v>0</v>
      </c>
      <c r="R18" s="29">
        <f>+(A17*R17)/1000</f>
        <v>7.0000000000000007E-2</v>
      </c>
      <c r="S18" s="29">
        <f>+(A17*S17)/1000</f>
        <v>0</v>
      </c>
      <c r="T18" s="29">
        <f>+(A17*T17)/1000</f>
        <v>7.0000000000000001E-3</v>
      </c>
      <c r="U18" s="29">
        <f>+(A17*U17)/1000</f>
        <v>2.5000000000000001E-2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8"/>
    </row>
    <row r="19" spans="1:25" x14ac:dyDescent="0.15">
      <c r="A19" s="24">
        <f>SUM(D2)</f>
        <v>1</v>
      </c>
      <c r="B19" s="28" t="s">
        <v>50</v>
      </c>
      <c r="C19" s="30">
        <f>SUM(C13:C16)</f>
        <v>40</v>
      </c>
      <c r="D19" s="30">
        <f t="shared" ref="D19:X19" si="1">SUM(D13:D16)</f>
        <v>0</v>
      </c>
      <c r="E19" s="30">
        <f t="shared" si="1"/>
        <v>7</v>
      </c>
      <c r="F19" s="30">
        <f t="shared" si="1"/>
        <v>5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3</v>
      </c>
      <c r="M19" s="30">
        <f t="shared" si="1"/>
        <v>110</v>
      </c>
      <c r="N19" s="30">
        <f t="shared" si="1"/>
        <v>40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10</v>
      </c>
      <c r="W19" s="30">
        <f t="shared" si="1"/>
        <v>15</v>
      </c>
      <c r="X19" s="30">
        <f t="shared" si="1"/>
        <v>0</v>
      </c>
      <c r="Y19" s="8"/>
    </row>
    <row r="20" spans="1:25" ht="11.25" thickBot="1" x14ac:dyDescent="0.2">
      <c r="A20" s="31"/>
      <c r="B20" s="32" t="s">
        <v>51</v>
      </c>
      <c r="C20" s="33">
        <f>SUM(A19*C19)/1000</f>
        <v>0.04</v>
      </c>
      <c r="D20" s="33">
        <f>+(A19*D19)/1000</f>
        <v>0</v>
      </c>
      <c r="E20" s="33">
        <f>+(A19*E19)/1000</f>
        <v>7.0000000000000001E-3</v>
      </c>
      <c r="F20" s="33">
        <f>+(A19*F19)/1000</f>
        <v>5.0000000000000001E-3</v>
      </c>
      <c r="G20" s="33">
        <f>+(A19*G19)</f>
        <v>0</v>
      </c>
      <c r="H20" s="33">
        <f>+(A19*H19)/1000</f>
        <v>0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3.0000000000000001E-3</v>
      </c>
      <c r="M20" s="33">
        <f>+(A19*M19)/1000</f>
        <v>0.11</v>
      </c>
      <c r="N20" s="33">
        <f>+(A19*N19)/1000</f>
        <v>0.04</v>
      </c>
      <c r="O20" s="33">
        <f>+(A19*O19)/1000</f>
        <v>0</v>
      </c>
      <c r="P20" s="33">
        <f>+(A19*P19)/1000</f>
        <v>0</v>
      </c>
      <c r="Q20" s="33">
        <f>+(A19*Q19)/1000</f>
        <v>0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0.01</v>
      </c>
      <c r="W20" s="34">
        <f>+(A19*W19)/1000</f>
        <v>1.4999999999999999E-2</v>
      </c>
      <c r="X20" s="34">
        <f>+(A19*X19)/1000</f>
        <v>0</v>
      </c>
      <c r="Y20" s="8"/>
    </row>
    <row r="21" spans="1:25" x14ac:dyDescent="0.15">
      <c r="A21" s="77" t="s">
        <v>8</v>
      </c>
      <c r="B21" s="78"/>
      <c r="C21" s="35">
        <f>+C20+C18</f>
        <v>0.12</v>
      </c>
      <c r="D21" s="35">
        <f t="shared" ref="D21:X21" si="2">+D20+D18</f>
        <v>1.4999999999999999E-2</v>
      </c>
      <c r="E21" s="35">
        <f t="shared" si="2"/>
        <v>1.4E-2</v>
      </c>
      <c r="F21" s="35">
        <f t="shared" si="2"/>
        <v>1.2E-2</v>
      </c>
      <c r="G21" s="35">
        <f t="shared" si="2"/>
        <v>0.05</v>
      </c>
      <c r="H21" s="35">
        <f t="shared" si="2"/>
        <v>0.03</v>
      </c>
      <c r="I21" s="35">
        <f t="shared" si="2"/>
        <v>0.03</v>
      </c>
      <c r="J21" s="35">
        <f t="shared" si="2"/>
        <v>0.05</v>
      </c>
      <c r="K21" s="35">
        <f t="shared" si="2"/>
        <v>3.5000000000000003E-2</v>
      </c>
      <c r="L21" s="35">
        <f t="shared" si="2"/>
        <v>3.0000000000000001E-3</v>
      </c>
      <c r="M21" s="35">
        <f t="shared" si="2"/>
        <v>0.11</v>
      </c>
      <c r="N21" s="35">
        <f t="shared" si="2"/>
        <v>0.04</v>
      </c>
      <c r="O21" s="35">
        <f t="shared" si="2"/>
        <v>7.0000000000000007E-2</v>
      </c>
      <c r="P21" s="35">
        <f t="shared" si="2"/>
        <v>5.0000000000000001E-3</v>
      </c>
      <c r="Q21" s="35">
        <f t="shared" si="2"/>
        <v>0</v>
      </c>
      <c r="R21" s="35">
        <f t="shared" si="2"/>
        <v>7.0000000000000007E-2</v>
      </c>
      <c r="S21" s="35">
        <f t="shared" si="2"/>
        <v>0</v>
      </c>
      <c r="T21" s="35">
        <f t="shared" si="2"/>
        <v>7.0000000000000001E-3</v>
      </c>
      <c r="U21" s="35">
        <f t="shared" si="2"/>
        <v>2.5000000000000001E-2</v>
      </c>
      <c r="V21" s="35">
        <f t="shared" si="2"/>
        <v>0.01</v>
      </c>
      <c r="W21" s="35">
        <f t="shared" si="2"/>
        <v>1.4999999999999999E-2</v>
      </c>
      <c r="X21" s="35">
        <f t="shared" si="2"/>
        <v>0</v>
      </c>
      <c r="Y21" s="8"/>
    </row>
    <row r="22" spans="1:25" x14ac:dyDescent="0.15">
      <c r="A22" s="70" t="s">
        <v>9</v>
      </c>
      <c r="B22" s="72"/>
      <c r="C22" s="36">
        <v>262</v>
      </c>
      <c r="D22" s="36">
        <v>57</v>
      </c>
      <c r="E22" s="36">
        <v>1650</v>
      </c>
      <c r="F22" s="36">
        <v>2948</v>
      </c>
      <c r="G22" s="36">
        <v>269</v>
      </c>
      <c r="H22" s="36">
        <v>2644</v>
      </c>
      <c r="I22" s="36">
        <v>154</v>
      </c>
      <c r="J22" s="36">
        <v>158</v>
      </c>
      <c r="K22" s="36">
        <v>390</v>
      </c>
      <c r="L22" s="36">
        <v>227</v>
      </c>
      <c r="M22" s="36">
        <v>330</v>
      </c>
      <c r="N22" s="36">
        <v>198</v>
      </c>
      <c r="O22" s="36">
        <v>268</v>
      </c>
      <c r="P22" s="36">
        <v>147</v>
      </c>
      <c r="Q22" s="36">
        <v>100</v>
      </c>
      <c r="R22" s="36">
        <v>358</v>
      </c>
      <c r="S22" s="36">
        <v>128</v>
      </c>
      <c r="T22" s="36">
        <v>187</v>
      </c>
      <c r="U22" s="36">
        <v>858</v>
      </c>
      <c r="V22" s="36">
        <v>838</v>
      </c>
      <c r="W22" s="37">
        <v>235</v>
      </c>
      <c r="X22" s="37"/>
      <c r="Y22" s="8"/>
    </row>
    <row r="23" spans="1:25" x14ac:dyDescent="0.15">
      <c r="A23" s="38">
        <f>SUM(A17)</f>
        <v>1</v>
      </c>
      <c r="B23" s="39" t="s">
        <v>10</v>
      </c>
      <c r="C23" s="40">
        <f>SUM(C18*C22)</f>
        <v>20.96</v>
      </c>
      <c r="D23" s="40">
        <f t="shared" ref="D23:X23" si="3">SUM(D18*D22)</f>
        <v>0.85499999999999998</v>
      </c>
      <c r="E23" s="40">
        <f t="shared" si="3"/>
        <v>11.55</v>
      </c>
      <c r="F23" s="40">
        <f t="shared" si="3"/>
        <v>20.635999999999999</v>
      </c>
      <c r="G23" s="40">
        <f t="shared" si="3"/>
        <v>13.450000000000001</v>
      </c>
      <c r="H23" s="40">
        <f t="shared" si="3"/>
        <v>79.319999999999993</v>
      </c>
      <c r="I23" s="40">
        <f t="shared" si="3"/>
        <v>4.62</v>
      </c>
      <c r="J23" s="40">
        <f t="shared" si="3"/>
        <v>7.9</v>
      </c>
      <c r="K23" s="40">
        <f t="shared" si="3"/>
        <v>13.650000000000002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18.760000000000002</v>
      </c>
      <c r="P23" s="40">
        <f t="shared" si="3"/>
        <v>0.73499999999999999</v>
      </c>
      <c r="Q23" s="40">
        <f t="shared" si="3"/>
        <v>0</v>
      </c>
      <c r="R23" s="40">
        <f t="shared" si="3"/>
        <v>25.060000000000002</v>
      </c>
      <c r="S23" s="40">
        <f t="shared" si="3"/>
        <v>0</v>
      </c>
      <c r="T23" s="40">
        <f t="shared" si="3"/>
        <v>1.3089999999999999</v>
      </c>
      <c r="U23" s="40">
        <f t="shared" si="3"/>
        <v>21.450000000000003</v>
      </c>
      <c r="V23" s="40">
        <f t="shared" si="3"/>
        <v>0</v>
      </c>
      <c r="W23" s="40">
        <f t="shared" si="3"/>
        <v>0</v>
      </c>
      <c r="X23" s="40">
        <f t="shared" si="3"/>
        <v>0</v>
      </c>
      <c r="Y23" s="41">
        <f>SUM(C23:X23)</f>
        <v>240.25500000000005</v>
      </c>
    </row>
    <row r="24" spans="1:25" x14ac:dyDescent="0.15">
      <c r="A24" s="38">
        <f>SUM(A19)</f>
        <v>1</v>
      </c>
      <c r="B24" s="39" t="s">
        <v>10</v>
      </c>
      <c r="C24" s="40">
        <f>SUM(C20*C22)</f>
        <v>10.48</v>
      </c>
      <c r="D24" s="40">
        <f t="shared" ref="D24:X24" si="4">SUM(D20*D22)</f>
        <v>0</v>
      </c>
      <c r="E24" s="40">
        <f t="shared" si="4"/>
        <v>11.55</v>
      </c>
      <c r="F24" s="40">
        <f t="shared" si="4"/>
        <v>14.74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40">
        <f t="shared" si="4"/>
        <v>0</v>
      </c>
      <c r="K24" s="40">
        <f t="shared" si="4"/>
        <v>0</v>
      </c>
      <c r="L24" s="40">
        <f t="shared" si="4"/>
        <v>0.68100000000000005</v>
      </c>
      <c r="M24" s="40">
        <f t="shared" si="4"/>
        <v>36.299999999999997</v>
      </c>
      <c r="N24" s="40">
        <f t="shared" si="4"/>
        <v>7.92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8.3800000000000008</v>
      </c>
      <c r="W24" s="40">
        <f t="shared" si="4"/>
        <v>3.5249999999999999</v>
      </c>
      <c r="X24" s="40">
        <f t="shared" si="4"/>
        <v>0</v>
      </c>
      <c r="Y24" s="41">
        <f>SUM(C24:X24)</f>
        <v>93.576000000000008</v>
      </c>
    </row>
    <row r="25" spans="1:25" x14ac:dyDescent="0.15">
      <c r="A25" s="61" t="s">
        <v>11</v>
      </c>
      <c r="B25" s="62"/>
      <c r="C25" s="42">
        <f>SUM(C23:C24)</f>
        <v>31.44</v>
      </c>
      <c r="D25" s="42">
        <f t="shared" ref="D25:X25" si="5">SUM(D23:D24)</f>
        <v>0.85499999999999998</v>
      </c>
      <c r="E25" s="42">
        <f t="shared" si="5"/>
        <v>23.1</v>
      </c>
      <c r="F25" s="42">
        <f t="shared" si="5"/>
        <v>35.375999999999998</v>
      </c>
      <c r="G25" s="42">
        <f t="shared" si="5"/>
        <v>13.450000000000001</v>
      </c>
      <c r="H25" s="42">
        <f t="shared" si="5"/>
        <v>79.319999999999993</v>
      </c>
      <c r="I25" s="42">
        <f t="shared" si="5"/>
        <v>4.62</v>
      </c>
      <c r="J25" s="42">
        <f t="shared" si="5"/>
        <v>7.9</v>
      </c>
      <c r="K25" s="42">
        <f t="shared" si="5"/>
        <v>13.650000000000002</v>
      </c>
      <c r="L25" s="42">
        <f t="shared" si="5"/>
        <v>0.68100000000000005</v>
      </c>
      <c r="M25" s="42">
        <f t="shared" si="5"/>
        <v>36.299999999999997</v>
      </c>
      <c r="N25" s="42">
        <f t="shared" si="5"/>
        <v>7.92</v>
      </c>
      <c r="O25" s="42">
        <f t="shared" si="5"/>
        <v>18.760000000000002</v>
      </c>
      <c r="P25" s="42">
        <f t="shared" si="5"/>
        <v>0.73499999999999999</v>
      </c>
      <c r="Q25" s="42">
        <f t="shared" si="5"/>
        <v>0</v>
      </c>
      <c r="R25" s="42">
        <f t="shared" si="5"/>
        <v>25.060000000000002</v>
      </c>
      <c r="S25" s="42">
        <f t="shared" si="5"/>
        <v>0</v>
      </c>
      <c r="T25" s="42">
        <f t="shared" si="5"/>
        <v>1.3089999999999999</v>
      </c>
      <c r="U25" s="42">
        <f t="shared" si="5"/>
        <v>21.450000000000003</v>
      </c>
      <c r="V25" s="42">
        <f t="shared" si="5"/>
        <v>8.3800000000000008</v>
      </c>
      <c r="W25" s="42">
        <f t="shared" si="5"/>
        <v>3.5249999999999999</v>
      </c>
      <c r="X25" s="42">
        <f t="shared" si="5"/>
        <v>0</v>
      </c>
      <c r="Y25" s="41">
        <f>SUM(C25:X25)</f>
        <v>333.83100000000002</v>
      </c>
    </row>
    <row r="26" spans="1:25" x14ac:dyDescent="0.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</row>
    <row r="27" spans="1:25" s="47" customFormat="1" x14ac:dyDescent="0.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5"/>
    </row>
    <row r="28" spans="1:25" x14ac:dyDescent="0.15">
      <c r="A28" s="79" t="s">
        <v>12</v>
      </c>
      <c r="B28" s="79"/>
      <c r="C28" s="48"/>
      <c r="H28" s="79" t="s">
        <v>13</v>
      </c>
      <c r="I28" s="79"/>
      <c r="J28" s="79"/>
      <c r="K28" s="79"/>
      <c r="P28" s="79" t="s">
        <v>14</v>
      </c>
      <c r="Q28" s="79"/>
      <c r="R28" s="79"/>
      <c r="S28" s="79"/>
    </row>
    <row r="31" spans="1:25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2"/>
      <c r="M31" s="64" t="s">
        <v>1</v>
      </c>
      <c r="N31" s="64"/>
      <c r="O31" s="64"/>
      <c r="P31" s="64"/>
      <c r="Q31" s="64"/>
      <c r="R31" s="64" t="s">
        <v>73</v>
      </c>
      <c r="S31" s="64"/>
      <c r="T31" s="64"/>
      <c r="U31" s="64"/>
      <c r="V31" s="64"/>
    </row>
    <row r="32" spans="1:25" x14ac:dyDescent="0.15">
      <c r="B32" s="3" t="s">
        <v>3</v>
      </c>
      <c r="C32" s="4">
        <v>1</v>
      </c>
      <c r="D32" s="4">
        <v>1</v>
      </c>
      <c r="E32" s="5"/>
      <c r="F32" s="5"/>
      <c r="G32" s="5"/>
      <c r="H32" s="5"/>
      <c r="I32" s="5"/>
      <c r="J32" s="5"/>
      <c r="P32" s="65">
        <v>43003</v>
      </c>
      <c r="Q32" s="65"/>
      <c r="R32" s="65"/>
      <c r="S32" s="65"/>
      <c r="T32" s="5"/>
      <c r="U32" s="5"/>
      <c r="V32" s="5"/>
    </row>
    <row r="33" spans="1:25" x14ac:dyDescent="0.15">
      <c r="A33" s="66"/>
      <c r="B33" s="67"/>
      <c r="C33" s="70" t="s">
        <v>4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"/>
      <c r="X33" s="7"/>
      <c r="Y33" s="8"/>
    </row>
    <row r="34" spans="1:25" ht="39" thickBot="1" x14ac:dyDescent="0.2">
      <c r="A34" s="68"/>
      <c r="B34" s="69"/>
      <c r="C34" s="9" t="s">
        <v>19</v>
      </c>
      <c r="D34" s="11" t="s">
        <v>21</v>
      </c>
      <c r="E34" s="11" t="s">
        <v>22</v>
      </c>
      <c r="F34" s="11" t="s">
        <v>71</v>
      </c>
      <c r="G34" s="11" t="s">
        <v>34</v>
      </c>
      <c r="H34" s="11" t="s">
        <v>57</v>
      </c>
      <c r="I34" s="11" t="s">
        <v>80</v>
      </c>
      <c r="J34" s="11" t="s">
        <v>27</v>
      </c>
      <c r="K34" s="11" t="s">
        <v>35</v>
      </c>
      <c r="L34" s="11" t="s">
        <v>33</v>
      </c>
      <c r="M34" s="11" t="s">
        <v>72</v>
      </c>
      <c r="N34" s="11"/>
      <c r="O34" s="11"/>
      <c r="P34" s="11"/>
      <c r="Q34" s="11"/>
      <c r="R34" s="11"/>
      <c r="S34" s="11"/>
      <c r="T34" s="11"/>
      <c r="U34" s="11"/>
      <c r="V34" s="10"/>
      <c r="W34" s="10"/>
      <c r="X34" s="10"/>
      <c r="Y34" s="8"/>
    </row>
    <row r="35" spans="1:25" ht="11.25" customHeight="1" x14ac:dyDescent="0.15">
      <c r="A35" s="73" t="s">
        <v>5</v>
      </c>
      <c r="B35" s="14" t="s">
        <v>15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>
        <v>70</v>
      </c>
      <c r="N35" s="15"/>
      <c r="O35" s="15"/>
      <c r="P35" s="15"/>
      <c r="Q35" s="15"/>
      <c r="R35" s="15"/>
      <c r="S35" s="15"/>
      <c r="T35" s="15"/>
      <c r="U35" s="15"/>
      <c r="V35" s="16"/>
      <c r="W35" s="16"/>
      <c r="X35" s="16"/>
      <c r="Y35" s="8"/>
    </row>
    <row r="36" spans="1:25" x14ac:dyDescent="0.15">
      <c r="A36" s="74"/>
      <c r="B36" s="17" t="s">
        <v>74</v>
      </c>
      <c r="C36" s="18"/>
      <c r="D36" s="18"/>
      <c r="E36" s="18">
        <v>15</v>
      </c>
      <c r="F36" s="18"/>
      <c r="G36" s="18"/>
      <c r="H36" s="18"/>
      <c r="I36" s="18"/>
      <c r="J36" s="18"/>
      <c r="K36" s="18">
        <v>25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8"/>
    </row>
    <row r="37" spans="1:25" x14ac:dyDescent="0.15">
      <c r="A37" s="74"/>
      <c r="B37" s="17" t="s">
        <v>57</v>
      </c>
      <c r="C37" s="18"/>
      <c r="D37" s="18"/>
      <c r="E37" s="18"/>
      <c r="F37" s="18"/>
      <c r="G37" s="18"/>
      <c r="H37" s="18">
        <v>20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8"/>
    </row>
    <row r="38" spans="1:25" ht="11.25" thickBot="1" x14ac:dyDescent="0.2">
      <c r="A38" s="75"/>
      <c r="B38" s="20" t="s">
        <v>19</v>
      </c>
      <c r="C38" s="21">
        <v>80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2"/>
      <c r="X38" s="22"/>
      <c r="Y38" s="8"/>
    </row>
    <row r="39" spans="1:25" ht="11.25" customHeight="1" x14ac:dyDescent="0.15">
      <c r="A39" s="73" t="s">
        <v>6</v>
      </c>
      <c r="B39" s="14" t="s">
        <v>18</v>
      </c>
      <c r="C39" s="15"/>
      <c r="D39" s="15"/>
      <c r="E39" s="15"/>
      <c r="F39" s="15"/>
      <c r="G39" s="15">
        <v>50</v>
      </c>
      <c r="H39" s="15"/>
      <c r="I39" s="15"/>
      <c r="J39" s="15"/>
      <c r="K39" s="15">
        <v>50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8"/>
    </row>
    <row r="40" spans="1:25" x14ac:dyDescent="0.15">
      <c r="A40" s="74"/>
      <c r="B40" s="17" t="s">
        <v>82</v>
      </c>
      <c r="C40" s="18"/>
      <c r="D40" s="18">
        <v>15</v>
      </c>
      <c r="E40" s="18"/>
      <c r="F40" s="18">
        <v>45</v>
      </c>
      <c r="G40" s="18"/>
      <c r="H40" s="18"/>
      <c r="I40" s="18">
        <v>50</v>
      </c>
      <c r="J40" s="18">
        <v>10</v>
      </c>
      <c r="K40" s="18"/>
      <c r="L40" s="18">
        <v>3</v>
      </c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8"/>
    </row>
    <row r="41" spans="1:25" x14ac:dyDescent="0.15">
      <c r="A41" s="74"/>
      <c r="B41" s="17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ht="11.25" thickBot="1" x14ac:dyDescent="0.2">
      <c r="A42" s="75"/>
      <c r="B42" s="20" t="s">
        <v>89</v>
      </c>
      <c r="C42" s="21">
        <v>60</v>
      </c>
      <c r="D42" s="21"/>
      <c r="E42" s="21">
        <v>15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8"/>
    </row>
    <row r="43" spans="1:25" ht="11.25" customHeight="1" x14ac:dyDescent="0.15">
      <c r="A43" s="73" t="s">
        <v>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1"/>
      <c r="W43" s="51"/>
      <c r="X43" s="51"/>
      <c r="Y43" s="8"/>
    </row>
    <row r="44" spans="1:25" x14ac:dyDescent="0.15">
      <c r="A44" s="74"/>
      <c r="B44" s="5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3"/>
      <c r="W44" s="53"/>
      <c r="X44" s="53"/>
      <c r="Y44" s="8"/>
    </row>
    <row r="45" spans="1:25" x14ac:dyDescent="0.15">
      <c r="A45" s="74"/>
      <c r="B45" s="5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3"/>
      <c r="W45" s="53"/>
      <c r="X45" s="53"/>
      <c r="Y45" s="8"/>
    </row>
    <row r="46" spans="1:25" ht="11.25" thickBot="1" x14ac:dyDescent="0.2">
      <c r="A46" s="76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56"/>
      <c r="X46" s="56"/>
      <c r="Y46" s="8"/>
    </row>
    <row r="47" spans="1:25" ht="11.25" thickBot="1" x14ac:dyDescent="0.2">
      <c r="A47" s="24">
        <f>SUM(C32)</f>
        <v>1</v>
      </c>
      <c r="B47" s="25" t="s">
        <v>52</v>
      </c>
      <c r="C47" s="26">
        <f>SUM(C35:C38)</f>
        <v>80</v>
      </c>
      <c r="D47" s="26">
        <f t="shared" ref="D47:X47" si="6">SUM(D35:D38)</f>
        <v>0</v>
      </c>
      <c r="E47" s="26">
        <f t="shared" si="6"/>
        <v>15</v>
      </c>
      <c r="F47" s="26">
        <f t="shared" si="6"/>
        <v>0</v>
      </c>
      <c r="G47" s="26">
        <f t="shared" si="6"/>
        <v>0</v>
      </c>
      <c r="H47" s="26">
        <f t="shared" si="6"/>
        <v>20</v>
      </c>
      <c r="I47" s="26">
        <f t="shared" si="6"/>
        <v>0</v>
      </c>
      <c r="J47" s="26">
        <f t="shared" si="6"/>
        <v>0</v>
      </c>
      <c r="K47" s="26">
        <f t="shared" si="6"/>
        <v>25</v>
      </c>
      <c r="L47" s="26">
        <f t="shared" si="6"/>
        <v>0</v>
      </c>
      <c r="M47" s="26">
        <f t="shared" si="6"/>
        <v>70</v>
      </c>
      <c r="N47" s="26">
        <f t="shared" si="6"/>
        <v>0</v>
      </c>
      <c r="O47" s="26">
        <f t="shared" si="6"/>
        <v>0</v>
      </c>
      <c r="P47" s="26">
        <f t="shared" si="6"/>
        <v>0</v>
      </c>
      <c r="Q47" s="26">
        <f t="shared" si="6"/>
        <v>0</v>
      </c>
      <c r="R47" s="26">
        <f t="shared" si="6"/>
        <v>0</v>
      </c>
      <c r="S47" s="26">
        <f t="shared" si="6"/>
        <v>0</v>
      </c>
      <c r="T47" s="26">
        <f t="shared" si="6"/>
        <v>0</v>
      </c>
      <c r="U47" s="26">
        <f t="shared" si="6"/>
        <v>0</v>
      </c>
      <c r="V47" s="26">
        <f t="shared" si="6"/>
        <v>0</v>
      </c>
      <c r="W47" s="26">
        <f t="shared" si="6"/>
        <v>0</v>
      </c>
      <c r="X47" s="26">
        <f t="shared" si="6"/>
        <v>0</v>
      </c>
      <c r="Y47" s="8"/>
    </row>
    <row r="48" spans="1:25" x14ac:dyDescent="0.15">
      <c r="A48" s="27"/>
      <c r="B48" s="28" t="s">
        <v>53</v>
      </c>
      <c r="C48" s="29">
        <f>SUM(A47*C47)/1000</f>
        <v>0.08</v>
      </c>
      <c r="D48" s="29">
        <f>+(A47*D47)/1000</f>
        <v>0</v>
      </c>
      <c r="E48" s="29">
        <f>+(A47*E47)/1000</f>
        <v>1.4999999999999999E-2</v>
      </c>
      <c r="F48" s="29">
        <f>+(A47*F47)/1000</f>
        <v>0</v>
      </c>
      <c r="G48" s="29">
        <f>+(A47*G47)/1000</f>
        <v>0</v>
      </c>
      <c r="H48" s="29">
        <f>+(A47*H47)/1000</f>
        <v>0.02</v>
      </c>
      <c r="I48" s="29">
        <f>+(A47*I47)/1000</f>
        <v>0</v>
      </c>
      <c r="J48" s="29">
        <f>+(A47*J47)/1000</f>
        <v>0</v>
      </c>
      <c r="K48" s="29">
        <f>+(A47*K47)/1000</f>
        <v>2.5000000000000001E-2</v>
      </c>
      <c r="L48" s="29">
        <f>+(A47*L47)/1000</f>
        <v>0</v>
      </c>
      <c r="M48" s="29">
        <f>+(A47*M47)/1000</f>
        <v>7.0000000000000007E-2</v>
      </c>
      <c r="N48" s="29">
        <f>+(A47*N47)/1000</f>
        <v>0</v>
      </c>
      <c r="O48" s="29">
        <f>+(A47*O47)/1000</f>
        <v>0</v>
      </c>
      <c r="P48" s="29">
        <f>+(A47*P47)/1000</f>
        <v>0</v>
      </c>
      <c r="Q48" s="29">
        <f>+(A47*Q47)/1000</f>
        <v>0</v>
      </c>
      <c r="R48" s="29">
        <f>+(A47*R47)/1000</f>
        <v>0</v>
      </c>
      <c r="S48" s="29">
        <f>+(A47*S47)/1000</f>
        <v>0</v>
      </c>
      <c r="T48" s="29">
        <f>+(A47*T47)/1000</f>
        <v>0</v>
      </c>
      <c r="U48" s="29">
        <f>+(A47*U47)/1000</f>
        <v>0</v>
      </c>
      <c r="V48" s="29">
        <f>+(A47*V47)/1000</f>
        <v>0</v>
      </c>
      <c r="W48" s="29">
        <f>+(A47*W47)/1000</f>
        <v>0</v>
      </c>
      <c r="X48" s="29">
        <f>+(A47*X47)/1000</f>
        <v>0</v>
      </c>
      <c r="Y48" s="8"/>
    </row>
    <row r="49" spans="1:25" x14ac:dyDescent="0.15">
      <c r="A49" s="24">
        <f>SUM(D32)</f>
        <v>1</v>
      </c>
      <c r="B49" s="28" t="s">
        <v>54</v>
      </c>
      <c r="C49" s="30">
        <f>SUM(C39:C42)</f>
        <v>60</v>
      </c>
      <c r="D49" s="30">
        <f t="shared" ref="D49:X49" si="7">SUM(D39:D42)</f>
        <v>15</v>
      </c>
      <c r="E49" s="30">
        <f t="shared" si="7"/>
        <v>15</v>
      </c>
      <c r="F49" s="30">
        <f t="shared" si="7"/>
        <v>45</v>
      </c>
      <c r="G49" s="30">
        <f t="shared" si="7"/>
        <v>50</v>
      </c>
      <c r="H49" s="30">
        <f t="shared" si="7"/>
        <v>0</v>
      </c>
      <c r="I49" s="30">
        <f t="shared" si="7"/>
        <v>50</v>
      </c>
      <c r="J49" s="30">
        <f t="shared" si="7"/>
        <v>10</v>
      </c>
      <c r="K49" s="30">
        <f t="shared" si="7"/>
        <v>50</v>
      </c>
      <c r="L49" s="30">
        <f t="shared" si="7"/>
        <v>3</v>
      </c>
      <c r="M49" s="30">
        <f t="shared" si="7"/>
        <v>0</v>
      </c>
      <c r="N49" s="30">
        <f t="shared" si="7"/>
        <v>0</v>
      </c>
      <c r="O49" s="30">
        <f t="shared" si="7"/>
        <v>0</v>
      </c>
      <c r="P49" s="30">
        <f t="shared" si="7"/>
        <v>0</v>
      </c>
      <c r="Q49" s="30">
        <f t="shared" si="7"/>
        <v>0</v>
      </c>
      <c r="R49" s="30">
        <f t="shared" si="7"/>
        <v>0</v>
      </c>
      <c r="S49" s="30">
        <f t="shared" si="7"/>
        <v>0</v>
      </c>
      <c r="T49" s="30">
        <f t="shared" si="7"/>
        <v>0</v>
      </c>
      <c r="U49" s="30">
        <f t="shared" si="7"/>
        <v>0</v>
      </c>
      <c r="V49" s="30">
        <f t="shared" si="7"/>
        <v>0</v>
      </c>
      <c r="W49" s="30">
        <f t="shared" si="7"/>
        <v>0</v>
      </c>
      <c r="X49" s="30">
        <f t="shared" si="7"/>
        <v>0</v>
      </c>
      <c r="Y49" s="8"/>
    </row>
    <row r="50" spans="1:25" ht="11.25" thickBot="1" x14ac:dyDescent="0.2">
      <c r="A50" s="31"/>
      <c r="B50" s="32" t="s">
        <v>55</v>
      </c>
      <c r="C50" s="33">
        <f>SUM(A49*C49)/1000</f>
        <v>0.06</v>
      </c>
      <c r="D50" s="33">
        <f>+(A49*D49)/1000</f>
        <v>1.4999999999999999E-2</v>
      </c>
      <c r="E50" s="33">
        <f>+(A49*E49)/1000</f>
        <v>1.4999999999999999E-2</v>
      </c>
      <c r="F50" s="33">
        <f>+(A49*F49)/1000</f>
        <v>4.4999999999999998E-2</v>
      </c>
      <c r="G50" s="33">
        <f>+(A49*G49)/1000</f>
        <v>0.05</v>
      </c>
      <c r="H50" s="33">
        <f>+(A49*H49)/1000</f>
        <v>0</v>
      </c>
      <c r="I50" s="33">
        <f>+(A49*I49)/1000</f>
        <v>0.05</v>
      </c>
      <c r="J50" s="33">
        <f>+(A49*J49)/1000</f>
        <v>0.01</v>
      </c>
      <c r="K50" s="33">
        <f>+(A49*K49)/1000</f>
        <v>0.05</v>
      </c>
      <c r="L50" s="33">
        <f>+(A49*L49)/1000</f>
        <v>3.0000000000000001E-3</v>
      </c>
      <c r="M50" s="33">
        <f>+(A49*M49)</f>
        <v>0</v>
      </c>
      <c r="N50" s="33">
        <f>+(A49*N49)/1000</f>
        <v>0</v>
      </c>
      <c r="O50" s="33">
        <f>+(A49*O49)/1000</f>
        <v>0</v>
      </c>
      <c r="P50" s="33">
        <f>+(A49*P49)/1000</f>
        <v>0</v>
      </c>
      <c r="Q50" s="33">
        <f>+(A49*Q49)/1000</f>
        <v>0</v>
      </c>
      <c r="R50" s="33">
        <f>+(A49*R49)/1000</f>
        <v>0</v>
      </c>
      <c r="S50" s="33">
        <f>+(A49*S49)/1000</f>
        <v>0</v>
      </c>
      <c r="T50" s="33">
        <f>+(A49*T49)/1000</f>
        <v>0</v>
      </c>
      <c r="U50" s="33">
        <f>+(A49*U49)/1000</f>
        <v>0</v>
      </c>
      <c r="V50" s="34">
        <f>+(A49*V49)/1000</f>
        <v>0</v>
      </c>
      <c r="W50" s="34">
        <f>+(A49*W49)/1000</f>
        <v>0</v>
      </c>
      <c r="X50" s="34">
        <f>+(A49*X49)/1000</f>
        <v>0</v>
      </c>
      <c r="Y50" s="8"/>
    </row>
    <row r="51" spans="1:25" x14ac:dyDescent="0.15">
      <c r="A51" s="77" t="s">
        <v>8</v>
      </c>
      <c r="B51" s="78"/>
      <c r="C51" s="35">
        <f>+C50+C48</f>
        <v>0.14000000000000001</v>
      </c>
      <c r="D51" s="35">
        <f t="shared" ref="D51:X51" si="8">+D50+D48</f>
        <v>1.4999999999999999E-2</v>
      </c>
      <c r="E51" s="35">
        <f t="shared" si="8"/>
        <v>0.03</v>
      </c>
      <c r="F51" s="35">
        <f t="shared" si="8"/>
        <v>4.4999999999999998E-2</v>
      </c>
      <c r="G51" s="35">
        <f t="shared" si="8"/>
        <v>0.05</v>
      </c>
      <c r="H51" s="35">
        <f t="shared" si="8"/>
        <v>0.02</v>
      </c>
      <c r="I51" s="35">
        <f t="shared" si="8"/>
        <v>0.05</v>
      </c>
      <c r="J51" s="35">
        <f t="shared" si="8"/>
        <v>0.01</v>
      </c>
      <c r="K51" s="35">
        <f t="shared" si="8"/>
        <v>7.5000000000000011E-2</v>
      </c>
      <c r="L51" s="35">
        <f t="shared" si="8"/>
        <v>3.0000000000000001E-3</v>
      </c>
      <c r="M51" s="35">
        <f t="shared" si="8"/>
        <v>7.0000000000000007E-2</v>
      </c>
      <c r="N51" s="35">
        <f t="shared" si="8"/>
        <v>0</v>
      </c>
      <c r="O51" s="35">
        <f t="shared" si="8"/>
        <v>0</v>
      </c>
      <c r="P51" s="35">
        <f t="shared" si="8"/>
        <v>0</v>
      </c>
      <c r="Q51" s="35">
        <f t="shared" si="8"/>
        <v>0</v>
      </c>
      <c r="R51" s="35">
        <f t="shared" si="8"/>
        <v>0</v>
      </c>
      <c r="S51" s="35">
        <f t="shared" si="8"/>
        <v>0</v>
      </c>
      <c r="T51" s="35">
        <f t="shared" si="8"/>
        <v>0</v>
      </c>
      <c r="U51" s="35">
        <f t="shared" si="8"/>
        <v>0</v>
      </c>
      <c r="V51" s="57">
        <f t="shared" si="8"/>
        <v>0</v>
      </c>
      <c r="W51" s="57">
        <f t="shared" si="8"/>
        <v>0</v>
      </c>
      <c r="X51" s="57">
        <f t="shared" si="8"/>
        <v>0</v>
      </c>
      <c r="Y51" s="8"/>
    </row>
    <row r="52" spans="1:25" x14ac:dyDescent="0.15">
      <c r="A52" s="70" t="s">
        <v>9</v>
      </c>
      <c r="B52" s="72"/>
      <c r="C52" s="36">
        <v>262</v>
      </c>
      <c r="D52" s="36">
        <v>608</v>
      </c>
      <c r="E52" s="36">
        <v>1650</v>
      </c>
      <c r="F52" s="36">
        <v>1347</v>
      </c>
      <c r="G52" s="36">
        <v>159</v>
      </c>
      <c r="H52" s="36">
        <v>858</v>
      </c>
      <c r="I52" s="36">
        <v>397</v>
      </c>
      <c r="J52" s="36">
        <v>187</v>
      </c>
      <c r="K52" s="36">
        <v>154</v>
      </c>
      <c r="L52" s="36">
        <v>147</v>
      </c>
      <c r="M52" s="36">
        <v>268</v>
      </c>
      <c r="N52" s="36"/>
      <c r="O52" s="36"/>
      <c r="P52" s="36"/>
      <c r="Q52" s="36"/>
      <c r="R52" s="36"/>
      <c r="S52" s="36"/>
      <c r="T52" s="36"/>
      <c r="U52" s="36"/>
      <c r="V52" s="37"/>
      <c r="W52" s="37"/>
      <c r="X52" s="37"/>
      <c r="Y52" s="8"/>
    </row>
    <row r="53" spans="1:25" x14ac:dyDescent="0.15">
      <c r="A53" s="38">
        <f>SUM(A47)</f>
        <v>1</v>
      </c>
      <c r="B53" s="39" t="s">
        <v>10</v>
      </c>
      <c r="C53" s="40">
        <f>SUM(C48*C52)</f>
        <v>20.96</v>
      </c>
      <c r="D53" s="40">
        <f>SUM(D48*D52)</f>
        <v>0</v>
      </c>
      <c r="E53" s="40">
        <f t="shared" ref="E53:X53" si="9">SUM(E48*E52)</f>
        <v>24.75</v>
      </c>
      <c r="F53" s="40">
        <f t="shared" si="9"/>
        <v>0</v>
      </c>
      <c r="G53" s="40">
        <f t="shared" si="9"/>
        <v>0</v>
      </c>
      <c r="H53" s="40">
        <f t="shared" si="9"/>
        <v>17.16</v>
      </c>
      <c r="I53" s="40">
        <f t="shared" si="9"/>
        <v>0</v>
      </c>
      <c r="J53" s="40">
        <f t="shared" si="9"/>
        <v>0</v>
      </c>
      <c r="K53" s="40">
        <f t="shared" si="9"/>
        <v>3.85</v>
      </c>
      <c r="L53" s="40">
        <f t="shared" si="9"/>
        <v>0</v>
      </c>
      <c r="M53" s="40">
        <f t="shared" si="9"/>
        <v>18.760000000000002</v>
      </c>
      <c r="N53" s="40">
        <f t="shared" si="9"/>
        <v>0</v>
      </c>
      <c r="O53" s="40">
        <f t="shared" si="9"/>
        <v>0</v>
      </c>
      <c r="P53" s="40">
        <f t="shared" si="9"/>
        <v>0</v>
      </c>
      <c r="Q53" s="40">
        <f t="shared" si="9"/>
        <v>0</v>
      </c>
      <c r="R53" s="40">
        <f t="shared" si="9"/>
        <v>0</v>
      </c>
      <c r="S53" s="40">
        <f t="shared" si="9"/>
        <v>0</v>
      </c>
      <c r="T53" s="40">
        <f t="shared" si="9"/>
        <v>0</v>
      </c>
      <c r="U53" s="40">
        <f t="shared" si="9"/>
        <v>0</v>
      </c>
      <c r="V53" s="40">
        <f t="shared" si="9"/>
        <v>0</v>
      </c>
      <c r="W53" s="40" t="s">
        <v>60</v>
      </c>
      <c r="X53" s="40">
        <f t="shared" si="9"/>
        <v>0</v>
      </c>
      <c r="Y53" s="41">
        <f>SUM(C53:X53)</f>
        <v>85.48</v>
      </c>
    </row>
    <row r="54" spans="1:25" x14ac:dyDescent="0.15">
      <c r="A54" s="38">
        <f>SUM(A49)</f>
        <v>1</v>
      </c>
      <c r="B54" s="39" t="s">
        <v>10</v>
      </c>
      <c r="C54" s="40">
        <f>SUM(C50*C52)</f>
        <v>15.719999999999999</v>
      </c>
      <c r="D54" s="40">
        <f>SUM(D50*D52)</f>
        <v>9.1199999999999992</v>
      </c>
      <c r="E54" s="40">
        <f t="shared" ref="E54:X54" si="10">SUM(E50*E52)</f>
        <v>24.75</v>
      </c>
      <c r="F54" s="40">
        <f t="shared" si="10"/>
        <v>60.614999999999995</v>
      </c>
      <c r="G54" s="40">
        <f t="shared" si="10"/>
        <v>7.95</v>
      </c>
      <c r="H54" s="40">
        <f t="shared" si="10"/>
        <v>0</v>
      </c>
      <c r="I54" s="40">
        <f t="shared" si="10"/>
        <v>19.850000000000001</v>
      </c>
      <c r="J54" s="40">
        <f t="shared" si="10"/>
        <v>1.87</v>
      </c>
      <c r="K54" s="40">
        <f t="shared" si="10"/>
        <v>7.7</v>
      </c>
      <c r="L54" s="40">
        <f t="shared" si="10"/>
        <v>0.441</v>
      </c>
      <c r="M54" s="40">
        <f t="shared" si="10"/>
        <v>0</v>
      </c>
      <c r="N54" s="40">
        <f t="shared" si="10"/>
        <v>0</v>
      </c>
      <c r="O54" s="40">
        <f t="shared" si="10"/>
        <v>0</v>
      </c>
      <c r="P54" s="40">
        <f t="shared" si="10"/>
        <v>0</v>
      </c>
      <c r="Q54" s="40">
        <f t="shared" si="10"/>
        <v>0</v>
      </c>
      <c r="R54" s="40">
        <f t="shared" si="10"/>
        <v>0</v>
      </c>
      <c r="S54" s="40">
        <f t="shared" si="10"/>
        <v>0</v>
      </c>
      <c r="T54" s="40">
        <f t="shared" si="10"/>
        <v>0</v>
      </c>
      <c r="U54" s="40">
        <f t="shared" si="10"/>
        <v>0</v>
      </c>
      <c r="V54" s="40">
        <f t="shared" si="10"/>
        <v>0</v>
      </c>
      <c r="W54" s="40">
        <f t="shared" si="10"/>
        <v>0</v>
      </c>
      <c r="X54" s="40">
        <f t="shared" si="10"/>
        <v>0</v>
      </c>
      <c r="Y54" s="41">
        <f>SUM(C54:X54)</f>
        <v>148.01599999999999</v>
      </c>
    </row>
    <row r="55" spans="1:25" x14ac:dyDescent="0.15">
      <c r="A55" s="61" t="s">
        <v>11</v>
      </c>
      <c r="B55" s="62"/>
      <c r="C55" s="42">
        <f>SUM(C53:C54)</f>
        <v>36.68</v>
      </c>
      <c r="D55" s="42">
        <f t="shared" ref="D55:X55" si="11">+D51*D52</f>
        <v>9.1199999999999992</v>
      </c>
      <c r="E55" s="42">
        <f t="shared" si="11"/>
        <v>49.5</v>
      </c>
      <c r="F55" s="42">
        <f t="shared" si="11"/>
        <v>60.614999999999995</v>
      </c>
      <c r="G55" s="42">
        <f t="shared" si="11"/>
        <v>7.95</v>
      </c>
      <c r="H55" s="42">
        <f t="shared" si="11"/>
        <v>17.16</v>
      </c>
      <c r="I55" s="42">
        <f t="shared" si="11"/>
        <v>19.850000000000001</v>
      </c>
      <c r="J55" s="42">
        <f t="shared" si="11"/>
        <v>1.87</v>
      </c>
      <c r="K55" s="42">
        <f t="shared" si="11"/>
        <v>11.550000000000002</v>
      </c>
      <c r="L55" s="42">
        <f t="shared" si="11"/>
        <v>0.441</v>
      </c>
      <c r="M55" s="42">
        <f t="shared" si="11"/>
        <v>18.760000000000002</v>
      </c>
      <c r="N55" s="42">
        <f t="shared" si="11"/>
        <v>0</v>
      </c>
      <c r="O55" s="42">
        <f t="shared" si="11"/>
        <v>0</v>
      </c>
      <c r="P55" s="42">
        <f t="shared" si="11"/>
        <v>0</v>
      </c>
      <c r="Q55" s="42">
        <f t="shared" si="11"/>
        <v>0</v>
      </c>
      <c r="R55" s="42">
        <f t="shared" si="11"/>
        <v>0</v>
      </c>
      <c r="S55" s="42">
        <f t="shared" si="11"/>
        <v>0</v>
      </c>
      <c r="T55" s="42">
        <f t="shared" si="11"/>
        <v>0</v>
      </c>
      <c r="U55" s="42">
        <f t="shared" si="11"/>
        <v>0</v>
      </c>
      <c r="V55" s="43">
        <f t="shared" si="11"/>
        <v>0</v>
      </c>
      <c r="W55" s="43">
        <f t="shared" si="11"/>
        <v>0</v>
      </c>
      <c r="X55" s="43">
        <f t="shared" si="11"/>
        <v>0</v>
      </c>
      <c r="Y55" s="41">
        <f>SUM(C55:X55)</f>
        <v>233.49599999999998</v>
      </c>
    </row>
    <row r="56" spans="1:25" x14ac:dyDescent="0.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5"/>
    </row>
    <row r="57" spans="1:25" x14ac:dyDescent="0.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5"/>
    </row>
    <row r="58" spans="1:25" x14ac:dyDescent="0.15">
      <c r="A58" s="79" t="s">
        <v>12</v>
      </c>
      <c r="B58" s="79"/>
      <c r="C58" s="48"/>
      <c r="H58" s="79" t="s">
        <v>13</v>
      </c>
      <c r="I58" s="79"/>
      <c r="J58" s="79"/>
      <c r="K58" s="79"/>
      <c r="P58" s="79" t="s">
        <v>14</v>
      </c>
      <c r="Q58" s="79"/>
      <c r="R58" s="79"/>
      <c r="S58" s="7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opLeftCell="A22" workbookViewId="0">
      <selection activeCell="J40" sqref="J40"/>
    </sheetView>
  </sheetViews>
  <sheetFormatPr defaultRowHeight="10.5" x14ac:dyDescent="0.15"/>
  <cols>
    <col min="1" max="1" width="3.140625" style="1" customWidth="1"/>
    <col min="2" max="2" width="12" style="1" customWidth="1"/>
    <col min="3" max="3" width="3.85546875" style="1" customWidth="1"/>
    <col min="4" max="4" width="4.42578125" style="1" customWidth="1"/>
    <col min="5" max="7" width="4.140625" style="1" customWidth="1"/>
    <col min="8" max="8" width="4.5703125" style="1" customWidth="1"/>
    <col min="9" max="9" width="4.42578125" style="1" customWidth="1"/>
    <col min="10" max="10" width="4.140625" style="1" customWidth="1"/>
    <col min="11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2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65">
        <v>43004</v>
      </c>
      <c r="Q2" s="65"/>
      <c r="R2" s="65"/>
      <c r="S2" s="65"/>
      <c r="T2" s="5"/>
      <c r="U2" s="6"/>
      <c r="V2" s="5"/>
    </row>
    <row r="3" spans="1:25" x14ac:dyDescent="0.15">
      <c r="A3" s="66"/>
      <c r="B3" s="67"/>
      <c r="C3" s="70" t="s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"/>
      <c r="X3" s="7"/>
      <c r="Y3" s="8"/>
    </row>
    <row r="4" spans="1:25" ht="58.5" thickBot="1" x14ac:dyDescent="0.2">
      <c r="A4" s="68"/>
      <c r="B4" s="69"/>
      <c r="C4" s="9" t="s">
        <v>19</v>
      </c>
      <c r="D4" s="10" t="s">
        <v>21</v>
      </c>
      <c r="E4" s="11" t="s">
        <v>22</v>
      </c>
      <c r="F4" s="11" t="s">
        <v>31</v>
      </c>
      <c r="G4" s="11" t="s">
        <v>39</v>
      </c>
      <c r="H4" s="11" t="s">
        <v>34</v>
      </c>
      <c r="I4" s="12" t="s">
        <v>35</v>
      </c>
      <c r="J4" s="11" t="s">
        <v>59</v>
      </c>
      <c r="K4" s="11" t="s">
        <v>30</v>
      </c>
      <c r="L4" s="11" t="s">
        <v>28</v>
      </c>
      <c r="M4" s="11" t="s">
        <v>44</v>
      </c>
      <c r="N4" s="12" t="s">
        <v>72</v>
      </c>
      <c r="O4" s="11" t="s">
        <v>25</v>
      </c>
      <c r="P4" s="11" t="s">
        <v>33</v>
      </c>
      <c r="Q4" s="11" t="s">
        <v>43</v>
      </c>
      <c r="R4" s="11" t="s">
        <v>26</v>
      </c>
      <c r="S4" s="11"/>
      <c r="T4" s="11"/>
      <c r="U4" s="12"/>
      <c r="V4" s="13"/>
      <c r="W4" s="10"/>
      <c r="X4" s="10"/>
      <c r="Y4" s="8"/>
    </row>
    <row r="5" spans="1:25" ht="11.25" customHeight="1" x14ac:dyDescent="0.15">
      <c r="A5" s="73" t="s">
        <v>5</v>
      </c>
      <c r="B5" s="14" t="s">
        <v>15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>
        <v>60</v>
      </c>
      <c r="N5" s="15">
        <v>70</v>
      </c>
      <c r="O5" s="15"/>
      <c r="P5" s="15"/>
      <c r="Q5" s="15"/>
      <c r="R5" s="15"/>
      <c r="S5" s="15"/>
      <c r="T5" s="15"/>
      <c r="U5" s="15"/>
      <c r="V5" s="16"/>
      <c r="W5" s="16"/>
      <c r="X5" s="16"/>
      <c r="Y5" s="8"/>
    </row>
    <row r="6" spans="1:25" x14ac:dyDescent="0.15">
      <c r="A6" s="74"/>
      <c r="B6" s="17" t="s">
        <v>70</v>
      </c>
      <c r="C6" s="18"/>
      <c r="D6" s="18"/>
      <c r="E6" s="18"/>
      <c r="F6" s="18">
        <v>1</v>
      </c>
      <c r="G6" s="18">
        <v>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9"/>
      <c r="X6" s="19"/>
      <c r="Y6" s="8"/>
    </row>
    <row r="7" spans="1:25" x14ac:dyDescent="0.15">
      <c r="A7" s="74"/>
      <c r="B7" s="17" t="s">
        <v>22</v>
      </c>
      <c r="C7" s="18"/>
      <c r="D7" s="18"/>
      <c r="E7" s="18">
        <v>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9"/>
      <c r="X7" s="19"/>
      <c r="Y7" s="8"/>
    </row>
    <row r="8" spans="1:25" ht="11.25" thickBot="1" x14ac:dyDescent="0.2">
      <c r="A8" s="75"/>
      <c r="B8" s="20" t="s">
        <v>96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73" t="s">
        <v>6</v>
      </c>
      <c r="B9" s="14" t="s">
        <v>18</v>
      </c>
      <c r="C9" s="15"/>
      <c r="D9" s="15"/>
      <c r="E9" s="15"/>
      <c r="F9" s="15"/>
      <c r="G9" s="15"/>
      <c r="H9" s="15">
        <v>40</v>
      </c>
      <c r="I9" s="15">
        <v>30</v>
      </c>
      <c r="J9" s="15"/>
      <c r="K9" s="15">
        <v>10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6"/>
      <c r="X9" s="16"/>
      <c r="Y9" s="8"/>
    </row>
    <row r="10" spans="1:25" x14ac:dyDescent="0.15">
      <c r="A10" s="74"/>
      <c r="B10" s="23" t="s">
        <v>90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19"/>
      <c r="Y10" s="8"/>
    </row>
    <row r="11" spans="1:25" x14ac:dyDescent="0.15">
      <c r="A11" s="74"/>
      <c r="B11" s="23" t="s">
        <v>65</v>
      </c>
      <c r="C11" s="18"/>
      <c r="D11" s="18">
        <v>15</v>
      </c>
      <c r="E11" s="18"/>
      <c r="F11" s="18"/>
      <c r="G11" s="18"/>
      <c r="H11" s="18"/>
      <c r="I11" s="18"/>
      <c r="J11" s="18">
        <v>50</v>
      </c>
      <c r="K11" s="18"/>
      <c r="L11" s="18"/>
      <c r="M11" s="18"/>
      <c r="N11" s="18"/>
      <c r="O11" s="18"/>
      <c r="P11" s="18">
        <v>5</v>
      </c>
      <c r="Q11" s="18"/>
      <c r="R11" s="18">
        <v>30</v>
      </c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75"/>
      <c r="B12" s="20" t="s">
        <v>110</v>
      </c>
      <c r="C12" s="21">
        <v>40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>
        <v>35</v>
      </c>
      <c r="P12" s="21"/>
      <c r="Q12" s="21"/>
      <c r="R12" s="21"/>
      <c r="S12" s="21"/>
      <c r="T12" s="21"/>
      <c r="U12" s="21"/>
      <c r="V12" s="22"/>
      <c r="W12" s="22"/>
      <c r="X12" s="22"/>
      <c r="Y12" s="8"/>
    </row>
    <row r="13" spans="1:25" ht="11.25" customHeight="1" x14ac:dyDescent="0.15">
      <c r="A13" s="73" t="s">
        <v>7</v>
      </c>
      <c r="B13" s="14" t="s">
        <v>35</v>
      </c>
      <c r="C13" s="15"/>
      <c r="D13" s="15"/>
      <c r="E13" s="15"/>
      <c r="F13" s="15"/>
      <c r="G13" s="15"/>
      <c r="H13" s="15"/>
      <c r="I13" s="15">
        <v>50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8"/>
    </row>
    <row r="14" spans="1:25" x14ac:dyDescent="0.15">
      <c r="A14" s="74"/>
      <c r="B14" s="17" t="s">
        <v>91</v>
      </c>
      <c r="C14" s="18"/>
      <c r="D14" s="18"/>
      <c r="E14" s="18"/>
      <c r="F14" s="18"/>
      <c r="G14" s="18">
        <v>15</v>
      </c>
      <c r="H14" s="18"/>
      <c r="I14" s="18"/>
      <c r="J14" s="18"/>
      <c r="K14" s="18"/>
      <c r="L14" s="18">
        <v>220</v>
      </c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9"/>
      <c r="Y14" s="8"/>
    </row>
    <row r="15" spans="1:25" x14ac:dyDescent="0.15">
      <c r="A15" s="74"/>
      <c r="B15" s="17" t="s">
        <v>22</v>
      </c>
      <c r="C15" s="18"/>
      <c r="D15" s="18"/>
      <c r="E15" s="18">
        <v>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76"/>
      <c r="B16" s="20" t="s">
        <v>19</v>
      </c>
      <c r="C16" s="21">
        <v>40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6" ht="11.25" thickBot="1" x14ac:dyDescent="0.2">
      <c r="A17" s="24">
        <f>SUM(C2)</f>
        <v>1</v>
      </c>
      <c r="B17" s="25" t="s">
        <v>48</v>
      </c>
      <c r="C17" s="26">
        <f>SUM(C5:C12)</f>
        <v>80</v>
      </c>
      <c r="D17" s="26">
        <f t="shared" ref="D17:X17" si="0">SUM(D5:D12)</f>
        <v>15</v>
      </c>
      <c r="E17" s="26">
        <f t="shared" si="0"/>
        <v>7</v>
      </c>
      <c r="F17" s="26">
        <f t="shared" si="0"/>
        <v>1</v>
      </c>
      <c r="G17" s="26">
        <f t="shared" si="0"/>
        <v>5</v>
      </c>
      <c r="H17" s="26">
        <f t="shared" si="0"/>
        <v>40</v>
      </c>
      <c r="I17" s="26">
        <f t="shared" si="0"/>
        <v>30</v>
      </c>
      <c r="J17" s="26">
        <f t="shared" si="0"/>
        <v>50</v>
      </c>
      <c r="K17" s="26">
        <f t="shared" si="0"/>
        <v>10</v>
      </c>
      <c r="L17" s="26">
        <f t="shared" si="0"/>
        <v>0</v>
      </c>
      <c r="M17" s="26">
        <f t="shared" si="0"/>
        <v>60</v>
      </c>
      <c r="N17" s="26">
        <f t="shared" si="0"/>
        <v>70</v>
      </c>
      <c r="O17" s="26">
        <f t="shared" si="0"/>
        <v>35</v>
      </c>
      <c r="P17" s="26">
        <f t="shared" si="0"/>
        <v>5</v>
      </c>
      <c r="Q17" s="26">
        <f t="shared" si="0"/>
        <v>0</v>
      </c>
      <c r="R17" s="26">
        <f t="shared" si="0"/>
        <v>30</v>
      </c>
      <c r="S17" s="26">
        <f t="shared" si="0"/>
        <v>0</v>
      </c>
      <c r="T17" s="26">
        <f t="shared" si="0"/>
        <v>0</v>
      </c>
      <c r="U17" s="26">
        <f t="shared" si="0"/>
        <v>0</v>
      </c>
      <c r="V17" s="26">
        <f t="shared" si="0"/>
        <v>0</v>
      </c>
      <c r="W17" s="26">
        <f t="shared" si="0"/>
        <v>0</v>
      </c>
      <c r="X17" s="26">
        <f t="shared" si="0"/>
        <v>0</v>
      </c>
      <c r="Y17" s="8"/>
    </row>
    <row r="18" spans="1:26" x14ac:dyDescent="0.15">
      <c r="A18" s="27"/>
      <c r="B18" s="28" t="s">
        <v>49</v>
      </c>
      <c r="C18" s="29">
        <f>SUM(A17*C17)/1000</f>
        <v>0.08</v>
      </c>
      <c r="D18" s="29">
        <f>+(A17*D17)/1000</f>
        <v>1.4999999999999999E-2</v>
      </c>
      <c r="E18" s="29">
        <f>+(A17*E17)/1000</f>
        <v>7.0000000000000001E-3</v>
      </c>
      <c r="F18" s="29">
        <f>+(A17*F17)</f>
        <v>1</v>
      </c>
      <c r="G18" s="29">
        <f>+(A17*G17)/1000</f>
        <v>5.0000000000000001E-3</v>
      </c>
      <c r="H18" s="29">
        <f>+(A17*H17)/1000</f>
        <v>0.04</v>
      </c>
      <c r="I18" s="29">
        <f>+(A17*I17)/1000</f>
        <v>0.03</v>
      </c>
      <c r="J18" s="29">
        <f>+(A17*J17)/1000</f>
        <v>0.05</v>
      </c>
      <c r="K18" s="29">
        <f>+(A17*K17)/1000</f>
        <v>0.01</v>
      </c>
      <c r="L18" s="29">
        <f>+(A17*L17)/1000</f>
        <v>0</v>
      </c>
      <c r="M18" s="29">
        <f>+(A17*M17)/1000</f>
        <v>0.06</v>
      </c>
      <c r="N18" s="29">
        <f>+(A17*N17)/1000</f>
        <v>7.0000000000000007E-2</v>
      </c>
      <c r="O18" s="29">
        <f>+(A17*O17)/1000</f>
        <v>3.5000000000000003E-2</v>
      </c>
      <c r="P18" s="29">
        <f>+(A17*P17)/1000</f>
        <v>5.0000000000000001E-3</v>
      </c>
      <c r="Q18" s="29">
        <f>+(A17*Q17)/1000</f>
        <v>0</v>
      </c>
      <c r="R18" s="29">
        <f>+(A17*R17)/1000</f>
        <v>0.03</v>
      </c>
      <c r="S18" s="29">
        <f>+(A17*S17)/1000</f>
        <v>0</v>
      </c>
      <c r="T18" s="29">
        <f>+(A17*T17)/1000</f>
        <v>0</v>
      </c>
      <c r="U18" s="29">
        <f>+(A17*U17)/1000</f>
        <v>0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8"/>
    </row>
    <row r="19" spans="1:26" x14ac:dyDescent="0.15">
      <c r="A19" s="24">
        <f>SUM(D2)</f>
        <v>1</v>
      </c>
      <c r="B19" s="28" t="s">
        <v>50</v>
      </c>
      <c r="C19" s="30">
        <f>SUM(C13:C16)</f>
        <v>40</v>
      </c>
      <c r="D19" s="30">
        <f t="shared" ref="D19:X19" si="1">SUM(D13:D16)</f>
        <v>0</v>
      </c>
      <c r="E19" s="30">
        <f t="shared" si="1"/>
        <v>7</v>
      </c>
      <c r="F19" s="30">
        <f t="shared" si="1"/>
        <v>0</v>
      </c>
      <c r="G19" s="30">
        <f t="shared" si="1"/>
        <v>15</v>
      </c>
      <c r="H19" s="30">
        <f t="shared" si="1"/>
        <v>0</v>
      </c>
      <c r="I19" s="30">
        <f t="shared" si="1"/>
        <v>50</v>
      </c>
      <c r="J19" s="30">
        <f t="shared" si="1"/>
        <v>0</v>
      </c>
      <c r="K19" s="30">
        <f t="shared" si="1"/>
        <v>0</v>
      </c>
      <c r="L19" s="30">
        <f t="shared" si="1"/>
        <v>220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8"/>
    </row>
    <row r="20" spans="1:26" ht="11.25" thickBot="1" x14ac:dyDescent="0.2">
      <c r="A20" s="31"/>
      <c r="B20" s="32" t="s">
        <v>51</v>
      </c>
      <c r="C20" s="33">
        <f>SUM(A19*C19)/1000</f>
        <v>0.04</v>
      </c>
      <c r="D20" s="33">
        <f>+(A19*D19)/1000</f>
        <v>0</v>
      </c>
      <c r="E20" s="33">
        <f>+(A19*E19)/1000</f>
        <v>7.0000000000000001E-3</v>
      </c>
      <c r="F20" s="33">
        <f>+(A19*F19)</f>
        <v>0</v>
      </c>
      <c r="G20" s="33">
        <f>+(A19*G19)/1000</f>
        <v>1.4999999999999999E-2</v>
      </c>
      <c r="H20" s="33">
        <f>+(A19*H19)/1000</f>
        <v>0</v>
      </c>
      <c r="I20" s="33">
        <f>+(A19*I19)/1000</f>
        <v>0.05</v>
      </c>
      <c r="J20" s="33">
        <f>+(A19*J19)/1000</f>
        <v>0</v>
      </c>
      <c r="K20" s="33">
        <f>+(A19*K19)/1000</f>
        <v>0</v>
      </c>
      <c r="L20" s="33">
        <f>+(A19*L19)/1000</f>
        <v>0.22</v>
      </c>
      <c r="M20" s="33">
        <f>+(A19*M19)/1000</f>
        <v>0</v>
      </c>
      <c r="N20" s="33">
        <f>+(A19*N19)/1000</f>
        <v>0</v>
      </c>
      <c r="O20" s="33">
        <f>+(A19*O19)/1000</f>
        <v>0</v>
      </c>
      <c r="P20" s="33">
        <f>+(A19*P19)/1000</f>
        <v>0</v>
      </c>
      <c r="Q20" s="33">
        <f>+(A19*Q19)/1000</f>
        <v>0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4">
        <f>+(A19*W19)/1000</f>
        <v>0</v>
      </c>
      <c r="X20" s="34">
        <f>+(A19*X19)/1000</f>
        <v>0</v>
      </c>
      <c r="Y20" s="8"/>
    </row>
    <row r="21" spans="1:26" x14ac:dyDescent="0.15">
      <c r="A21" s="77" t="s">
        <v>8</v>
      </c>
      <c r="B21" s="78"/>
      <c r="C21" s="35">
        <f>+C20+C18</f>
        <v>0.12</v>
      </c>
      <c r="D21" s="35">
        <f t="shared" ref="D21:X21" si="2">+D20+D18</f>
        <v>1.4999999999999999E-2</v>
      </c>
      <c r="E21" s="35">
        <f t="shared" si="2"/>
        <v>1.4E-2</v>
      </c>
      <c r="F21" s="35">
        <f t="shared" si="2"/>
        <v>1</v>
      </c>
      <c r="G21" s="35">
        <f t="shared" si="2"/>
        <v>0.02</v>
      </c>
      <c r="H21" s="35">
        <f t="shared" si="2"/>
        <v>0.04</v>
      </c>
      <c r="I21" s="35">
        <f t="shared" si="2"/>
        <v>0.08</v>
      </c>
      <c r="J21" s="35">
        <f t="shared" si="2"/>
        <v>0.05</v>
      </c>
      <c r="K21" s="35">
        <f t="shared" si="2"/>
        <v>0.01</v>
      </c>
      <c r="L21" s="35">
        <f t="shared" si="2"/>
        <v>0.22</v>
      </c>
      <c r="M21" s="35">
        <f t="shared" si="2"/>
        <v>0.06</v>
      </c>
      <c r="N21" s="35">
        <f t="shared" si="2"/>
        <v>7.0000000000000007E-2</v>
      </c>
      <c r="O21" s="35">
        <f t="shared" si="2"/>
        <v>3.5000000000000003E-2</v>
      </c>
      <c r="P21" s="35">
        <f t="shared" si="2"/>
        <v>5.0000000000000001E-3</v>
      </c>
      <c r="Q21" s="35">
        <f t="shared" si="2"/>
        <v>0</v>
      </c>
      <c r="R21" s="35">
        <f t="shared" si="2"/>
        <v>0.03</v>
      </c>
      <c r="S21" s="35">
        <f t="shared" si="2"/>
        <v>0</v>
      </c>
      <c r="T21" s="35">
        <f t="shared" si="2"/>
        <v>0</v>
      </c>
      <c r="U21" s="35">
        <f t="shared" si="2"/>
        <v>0</v>
      </c>
      <c r="V21" s="35">
        <f t="shared" si="2"/>
        <v>0</v>
      </c>
      <c r="W21" s="35">
        <f t="shared" si="2"/>
        <v>0</v>
      </c>
      <c r="X21" s="35">
        <f t="shared" si="2"/>
        <v>0</v>
      </c>
      <c r="Y21" s="8"/>
    </row>
    <row r="22" spans="1:26" x14ac:dyDescent="0.15">
      <c r="A22" s="70" t="s">
        <v>9</v>
      </c>
      <c r="B22" s="72"/>
      <c r="C22" s="36">
        <v>262</v>
      </c>
      <c r="D22" s="36">
        <v>608</v>
      </c>
      <c r="E22" s="36">
        <v>1650</v>
      </c>
      <c r="F22" s="36">
        <v>57</v>
      </c>
      <c r="G22" s="36">
        <v>2948</v>
      </c>
      <c r="H22" s="36">
        <v>158</v>
      </c>
      <c r="I22" s="36">
        <v>154</v>
      </c>
      <c r="J22" s="36">
        <v>444</v>
      </c>
      <c r="K22" s="36">
        <v>198</v>
      </c>
      <c r="L22" s="36">
        <v>153</v>
      </c>
      <c r="M22" s="36">
        <v>160</v>
      </c>
      <c r="N22" s="36">
        <v>268</v>
      </c>
      <c r="O22" s="36">
        <v>708</v>
      </c>
      <c r="P22" s="36">
        <v>147</v>
      </c>
      <c r="Q22" s="36">
        <v>112</v>
      </c>
      <c r="R22" s="36">
        <v>2644</v>
      </c>
      <c r="S22" s="36"/>
      <c r="T22" s="36"/>
      <c r="U22" s="36"/>
      <c r="V22" s="36"/>
      <c r="W22" s="37"/>
      <c r="X22" s="37"/>
      <c r="Y22" s="8"/>
    </row>
    <row r="23" spans="1:26" x14ac:dyDescent="0.15">
      <c r="A23" s="38">
        <f>SUM(A17)</f>
        <v>1</v>
      </c>
      <c r="B23" s="39" t="s">
        <v>10</v>
      </c>
      <c r="C23" s="40">
        <f>SUM(C18*C22)</f>
        <v>20.96</v>
      </c>
      <c r="D23" s="40">
        <f>SUM(D18*D22)</f>
        <v>9.1199999999999992</v>
      </c>
      <c r="E23" s="40">
        <f t="shared" ref="E23:X23" si="3">SUM(E18*E22)</f>
        <v>11.55</v>
      </c>
      <c r="F23" s="40">
        <f t="shared" si="3"/>
        <v>57</v>
      </c>
      <c r="G23" s="40">
        <f t="shared" si="3"/>
        <v>14.74</v>
      </c>
      <c r="H23" s="40">
        <f t="shared" si="3"/>
        <v>6.32</v>
      </c>
      <c r="I23" s="40">
        <f t="shared" si="3"/>
        <v>4.62</v>
      </c>
      <c r="J23" s="40">
        <f t="shared" si="3"/>
        <v>22.200000000000003</v>
      </c>
      <c r="K23" s="40">
        <f t="shared" si="3"/>
        <v>1.98</v>
      </c>
      <c r="L23" s="40">
        <f t="shared" si="3"/>
        <v>0</v>
      </c>
      <c r="M23" s="40">
        <f t="shared" si="3"/>
        <v>9.6</v>
      </c>
      <c r="N23" s="40">
        <f t="shared" si="3"/>
        <v>18.760000000000002</v>
      </c>
      <c r="O23" s="40">
        <f t="shared" si="3"/>
        <v>24.78</v>
      </c>
      <c r="P23" s="40"/>
      <c r="Q23" s="40">
        <f t="shared" si="3"/>
        <v>0</v>
      </c>
      <c r="R23" s="40">
        <f t="shared" si="3"/>
        <v>79.319999999999993</v>
      </c>
      <c r="S23" s="40">
        <f t="shared" si="3"/>
        <v>0</v>
      </c>
      <c r="T23" s="40">
        <f t="shared" si="3"/>
        <v>0</v>
      </c>
      <c r="U23" s="40">
        <f t="shared" si="3"/>
        <v>0</v>
      </c>
      <c r="V23" s="40">
        <f t="shared" si="3"/>
        <v>0</v>
      </c>
      <c r="W23" s="40">
        <f t="shared" si="3"/>
        <v>0</v>
      </c>
      <c r="X23" s="40">
        <f t="shared" si="3"/>
        <v>0</v>
      </c>
      <c r="Y23" s="41">
        <f>SUM(C23:X23)</f>
        <v>280.94999999999993</v>
      </c>
    </row>
    <row r="24" spans="1:26" x14ac:dyDescent="0.15">
      <c r="A24" s="38">
        <f>SUM(A19)</f>
        <v>1</v>
      </c>
      <c r="B24" s="39" t="s">
        <v>10</v>
      </c>
      <c r="C24" s="40">
        <f>SUM(C20*C22)</f>
        <v>10.48</v>
      </c>
      <c r="D24" s="40">
        <f>SUM(D20*D22)</f>
        <v>0</v>
      </c>
      <c r="E24" s="40">
        <f t="shared" ref="E24:X24" si="4">SUM(E20*E22)</f>
        <v>11.55</v>
      </c>
      <c r="F24" s="40">
        <f t="shared" si="4"/>
        <v>0</v>
      </c>
      <c r="G24" s="40">
        <f t="shared" si="4"/>
        <v>44.22</v>
      </c>
      <c r="H24" s="40">
        <f t="shared" si="4"/>
        <v>0</v>
      </c>
      <c r="I24" s="40">
        <f t="shared" si="4"/>
        <v>7.7</v>
      </c>
      <c r="J24" s="40">
        <f t="shared" si="4"/>
        <v>0</v>
      </c>
      <c r="K24" s="40">
        <f t="shared" si="4"/>
        <v>0</v>
      </c>
      <c r="L24" s="40">
        <f t="shared" si="4"/>
        <v>33.660000000000004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0</v>
      </c>
      <c r="W24" s="40">
        <f t="shared" si="4"/>
        <v>0</v>
      </c>
      <c r="X24" s="40">
        <f t="shared" si="4"/>
        <v>0</v>
      </c>
      <c r="Y24" s="41">
        <f>SUM(C24:X24)</f>
        <v>107.61000000000001</v>
      </c>
    </row>
    <row r="25" spans="1:26" x14ac:dyDescent="0.15">
      <c r="A25" s="61" t="s">
        <v>11</v>
      </c>
      <c r="B25" s="62"/>
      <c r="C25" s="42">
        <f>SUM(C23:C24)</f>
        <v>31.44</v>
      </c>
      <c r="D25" s="42">
        <f t="shared" ref="D25:X25" si="5">+D21*D22</f>
        <v>9.1199999999999992</v>
      </c>
      <c r="E25" s="42">
        <f t="shared" si="5"/>
        <v>23.1</v>
      </c>
      <c r="F25" s="42">
        <f t="shared" si="5"/>
        <v>57</v>
      </c>
      <c r="G25" s="42">
        <f t="shared" si="5"/>
        <v>58.96</v>
      </c>
      <c r="H25" s="42">
        <f t="shared" si="5"/>
        <v>6.32</v>
      </c>
      <c r="I25" s="42">
        <f t="shared" si="5"/>
        <v>12.32</v>
      </c>
      <c r="J25" s="42">
        <f t="shared" si="5"/>
        <v>22.200000000000003</v>
      </c>
      <c r="K25" s="42">
        <f t="shared" si="5"/>
        <v>1.98</v>
      </c>
      <c r="L25" s="42">
        <f t="shared" si="5"/>
        <v>33.660000000000004</v>
      </c>
      <c r="M25" s="42">
        <f t="shared" si="5"/>
        <v>9.6</v>
      </c>
      <c r="N25" s="42">
        <f t="shared" si="5"/>
        <v>18.760000000000002</v>
      </c>
      <c r="O25" s="42">
        <f t="shared" si="5"/>
        <v>24.78</v>
      </c>
      <c r="P25" s="42">
        <f t="shared" si="5"/>
        <v>0.73499999999999999</v>
      </c>
      <c r="Q25" s="42">
        <f t="shared" si="5"/>
        <v>0</v>
      </c>
      <c r="R25" s="42">
        <f t="shared" si="5"/>
        <v>79.319999999999993</v>
      </c>
      <c r="S25" s="42">
        <f t="shared" si="5"/>
        <v>0</v>
      </c>
      <c r="T25" s="42">
        <f t="shared" si="5"/>
        <v>0</v>
      </c>
      <c r="U25" s="42">
        <f t="shared" si="5"/>
        <v>0</v>
      </c>
      <c r="V25" s="42">
        <f t="shared" si="5"/>
        <v>0</v>
      </c>
      <c r="W25" s="43">
        <f t="shared" si="5"/>
        <v>0</v>
      </c>
      <c r="X25" s="43">
        <f t="shared" si="5"/>
        <v>0</v>
      </c>
      <c r="Y25" s="41">
        <f>SUM(C25:X25)</f>
        <v>389.29500000000002</v>
      </c>
    </row>
    <row r="26" spans="1:26" x14ac:dyDescent="0.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</row>
    <row r="27" spans="1:26" s="47" customFormat="1" x14ac:dyDescent="0.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5"/>
    </row>
    <row r="28" spans="1:26" x14ac:dyDescent="0.15">
      <c r="A28" s="79" t="s">
        <v>12</v>
      </c>
      <c r="B28" s="79"/>
      <c r="C28" s="48"/>
      <c r="H28" s="79" t="s">
        <v>13</v>
      </c>
      <c r="I28" s="79"/>
      <c r="J28" s="79"/>
      <c r="K28" s="79"/>
      <c r="P28" s="79" t="s">
        <v>64</v>
      </c>
      <c r="Q28" s="79"/>
      <c r="R28" s="79"/>
      <c r="S28" s="79"/>
    </row>
    <row r="29" spans="1:26" x14ac:dyDescent="0.15">
      <c r="Z29" s="1" t="s">
        <v>60</v>
      </c>
    </row>
    <row r="31" spans="1:26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2"/>
      <c r="M31" s="64" t="s">
        <v>1</v>
      </c>
      <c r="N31" s="64"/>
      <c r="O31" s="64"/>
      <c r="P31" s="64"/>
      <c r="Q31" s="64"/>
      <c r="R31" s="64" t="s">
        <v>73</v>
      </c>
      <c r="S31" s="64"/>
      <c r="T31" s="64"/>
      <c r="U31" s="64"/>
      <c r="V31" s="64"/>
    </row>
    <row r="32" spans="1:26" x14ac:dyDescent="0.15">
      <c r="B32" s="3" t="s">
        <v>3</v>
      </c>
      <c r="C32" s="4">
        <v>1</v>
      </c>
      <c r="D32" s="4">
        <v>1</v>
      </c>
      <c r="E32" s="5"/>
      <c r="F32" s="5"/>
      <c r="G32" s="5"/>
      <c r="H32" s="5"/>
      <c r="I32" s="5"/>
      <c r="J32" s="5"/>
      <c r="P32" s="65">
        <v>43004</v>
      </c>
      <c r="Q32" s="65"/>
      <c r="R32" s="65"/>
      <c r="S32" s="65"/>
      <c r="T32" s="5"/>
      <c r="U32" s="5"/>
      <c r="V32" s="6"/>
    </row>
    <row r="33" spans="1:26" x14ac:dyDescent="0.15">
      <c r="A33" s="66"/>
      <c r="B33" s="67"/>
      <c r="C33" s="70" t="s">
        <v>4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"/>
      <c r="X33" s="7"/>
      <c r="Y33" s="8"/>
    </row>
    <row r="34" spans="1:26" ht="45.75" thickBot="1" x14ac:dyDescent="0.2">
      <c r="A34" s="68"/>
      <c r="B34" s="69"/>
      <c r="C34" s="9" t="s">
        <v>19</v>
      </c>
      <c r="D34" s="11" t="s">
        <v>21</v>
      </c>
      <c r="E34" s="11" t="s">
        <v>22</v>
      </c>
      <c r="F34" s="11" t="s">
        <v>72</v>
      </c>
      <c r="G34" s="11" t="s">
        <v>40</v>
      </c>
      <c r="H34" s="11" t="s">
        <v>28</v>
      </c>
      <c r="I34" s="11" t="s">
        <v>20</v>
      </c>
      <c r="J34" s="11" t="s">
        <v>62</v>
      </c>
      <c r="K34" s="11" t="s">
        <v>43</v>
      </c>
      <c r="L34" s="11" t="s">
        <v>41</v>
      </c>
      <c r="M34" s="11" t="s">
        <v>26</v>
      </c>
      <c r="N34" s="11" t="s">
        <v>34</v>
      </c>
      <c r="O34" s="11" t="s">
        <v>35</v>
      </c>
      <c r="P34" s="11" t="s">
        <v>44</v>
      </c>
      <c r="Q34" s="11" t="s">
        <v>33</v>
      </c>
      <c r="R34" s="11"/>
      <c r="S34" s="11"/>
      <c r="T34" s="11"/>
      <c r="U34" s="11"/>
      <c r="V34" s="10"/>
      <c r="W34" s="10"/>
      <c r="X34" s="10"/>
      <c r="Y34" s="8"/>
    </row>
    <row r="35" spans="1:26" ht="11.25" customHeight="1" x14ac:dyDescent="0.15">
      <c r="A35" s="73" t="s">
        <v>5</v>
      </c>
      <c r="B35" s="14" t="s">
        <v>15</v>
      </c>
      <c r="C35" s="15"/>
      <c r="D35" s="15"/>
      <c r="E35" s="15"/>
      <c r="F35" s="15">
        <v>60</v>
      </c>
      <c r="G35" s="15"/>
      <c r="H35" s="15"/>
      <c r="I35" s="15"/>
      <c r="J35" s="15"/>
      <c r="K35" s="15"/>
      <c r="L35" s="15"/>
      <c r="M35" s="15"/>
      <c r="N35" s="15"/>
      <c r="O35" s="15"/>
      <c r="P35" s="15">
        <v>50</v>
      </c>
      <c r="Q35" s="15"/>
      <c r="R35" s="15"/>
      <c r="S35" s="15"/>
      <c r="T35" s="15"/>
      <c r="U35" s="15"/>
      <c r="V35" s="16"/>
      <c r="W35" s="16"/>
      <c r="X35" s="16"/>
      <c r="Y35" s="8"/>
    </row>
    <row r="36" spans="1:26" x14ac:dyDescent="0.15">
      <c r="A36" s="74"/>
      <c r="B36" s="17"/>
      <c r="C36" s="18"/>
      <c r="D36" s="18">
        <v>3</v>
      </c>
      <c r="E36" s="18"/>
      <c r="F36" s="18"/>
      <c r="G36" s="18" t="s">
        <v>60</v>
      </c>
      <c r="H36" s="18">
        <v>60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8"/>
    </row>
    <row r="37" spans="1:26" x14ac:dyDescent="0.15">
      <c r="A37" s="74"/>
      <c r="B37" s="17" t="s">
        <v>22</v>
      </c>
      <c r="C37" s="18"/>
      <c r="D37" s="18"/>
      <c r="E37" s="18">
        <v>15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8"/>
    </row>
    <row r="38" spans="1:26" ht="11.25" thickBot="1" x14ac:dyDescent="0.2">
      <c r="A38" s="75"/>
      <c r="B38" s="20" t="s">
        <v>19</v>
      </c>
      <c r="C38" s="21">
        <v>80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2"/>
      <c r="X38" s="22"/>
      <c r="Y38" s="8"/>
    </row>
    <row r="39" spans="1:26" ht="11.25" customHeight="1" x14ac:dyDescent="0.15">
      <c r="A39" s="73" t="s">
        <v>6</v>
      </c>
      <c r="B39" s="14" t="s">
        <v>20</v>
      </c>
      <c r="C39" s="15"/>
      <c r="D39" s="15"/>
      <c r="E39" s="15"/>
      <c r="F39" s="15"/>
      <c r="G39" s="15"/>
      <c r="H39" s="15"/>
      <c r="I39" s="15">
        <v>60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8"/>
    </row>
    <row r="40" spans="1:26" x14ac:dyDescent="0.15">
      <c r="A40" s="74"/>
      <c r="B40" s="17" t="s">
        <v>18</v>
      </c>
      <c r="C40" s="18"/>
      <c r="D40" s="18">
        <v>3</v>
      </c>
      <c r="E40" s="18"/>
      <c r="F40" s="18"/>
      <c r="G40" s="18"/>
      <c r="H40" s="18"/>
      <c r="I40" s="18"/>
      <c r="J40" s="18"/>
      <c r="K40" s="18">
        <v>10</v>
      </c>
      <c r="L40" s="18">
        <v>15</v>
      </c>
      <c r="M40" s="18"/>
      <c r="N40" s="18">
        <v>40</v>
      </c>
      <c r="O40" s="18">
        <v>40</v>
      </c>
      <c r="P40" s="18"/>
      <c r="Q40" s="18">
        <v>3</v>
      </c>
      <c r="R40" s="18"/>
      <c r="S40" s="18"/>
      <c r="T40" s="18"/>
      <c r="U40" s="18"/>
      <c r="V40" s="19"/>
      <c r="W40" s="19"/>
      <c r="X40" s="19"/>
      <c r="Y40" s="8"/>
    </row>
    <row r="41" spans="1:26" x14ac:dyDescent="0.15">
      <c r="A41" s="74"/>
      <c r="B41" s="17" t="s">
        <v>97</v>
      </c>
      <c r="C41" s="18"/>
      <c r="D41" s="18">
        <v>12</v>
      </c>
      <c r="E41" s="18"/>
      <c r="F41" s="18"/>
      <c r="G41" s="18">
        <v>60</v>
      </c>
      <c r="H41" s="18"/>
      <c r="I41" s="18"/>
      <c r="J41" s="18"/>
      <c r="K41" s="18"/>
      <c r="L41" s="18"/>
      <c r="M41" s="18">
        <v>30</v>
      </c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6" ht="11.25" thickBot="1" x14ac:dyDescent="0.2">
      <c r="A42" s="75"/>
      <c r="B42" s="20" t="s">
        <v>19</v>
      </c>
      <c r="C42" s="21">
        <v>60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8"/>
    </row>
    <row r="43" spans="1:26" ht="11.25" customHeight="1" x14ac:dyDescent="0.15">
      <c r="A43" s="73" t="s">
        <v>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1"/>
      <c r="W43" s="51"/>
      <c r="X43" s="51"/>
      <c r="Y43" s="8"/>
    </row>
    <row r="44" spans="1:26" x14ac:dyDescent="0.15">
      <c r="A44" s="74"/>
      <c r="B44" s="5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3"/>
      <c r="W44" s="53"/>
      <c r="X44" s="53"/>
      <c r="Y44" s="8"/>
      <c r="Z44" s="1" t="s">
        <v>63</v>
      </c>
    </row>
    <row r="45" spans="1:26" x14ac:dyDescent="0.15">
      <c r="A45" s="74"/>
      <c r="B45" s="5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3"/>
      <c r="W45" s="53"/>
      <c r="X45" s="53"/>
      <c r="Y45" s="8"/>
    </row>
    <row r="46" spans="1:26" ht="11.25" thickBot="1" x14ac:dyDescent="0.2">
      <c r="A46" s="76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56"/>
      <c r="X46" s="56"/>
      <c r="Y46" s="8"/>
    </row>
    <row r="47" spans="1:26" ht="11.25" thickBot="1" x14ac:dyDescent="0.2">
      <c r="A47" s="24">
        <f>SUM(C32)</f>
        <v>1</v>
      </c>
      <c r="B47" s="25" t="s">
        <v>52</v>
      </c>
      <c r="C47" s="26">
        <f>SUM(C35:C38)</f>
        <v>80</v>
      </c>
      <c r="D47" s="26">
        <f t="shared" ref="D47:X47" si="6">SUM(D35:D38)</f>
        <v>3</v>
      </c>
      <c r="E47" s="26">
        <f t="shared" si="6"/>
        <v>15</v>
      </c>
      <c r="F47" s="26">
        <f t="shared" si="6"/>
        <v>60</v>
      </c>
      <c r="G47" s="26">
        <f t="shared" si="6"/>
        <v>0</v>
      </c>
      <c r="H47" s="26">
        <f t="shared" si="6"/>
        <v>60</v>
      </c>
      <c r="I47" s="26">
        <f t="shared" si="6"/>
        <v>0</v>
      </c>
      <c r="J47" s="26">
        <f t="shared" si="6"/>
        <v>0</v>
      </c>
      <c r="K47" s="26">
        <f t="shared" si="6"/>
        <v>0</v>
      </c>
      <c r="L47" s="26">
        <f t="shared" si="6"/>
        <v>0</v>
      </c>
      <c r="M47" s="26">
        <f t="shared" si="6"/>
        <v>0</v>
      </c>
      <c r="N47" s="26">
        <f t="shared" si="6"/>
        <v>0</v>
      </c>
      <c r="O47" s="26">
        <f t="shared" si="6"/>
        <v>0</v>
      </c>
      <c r="P47" s="26">
        <f t="shared" si="6"/>
        <v>50</v>
      </c>
      <c r="Q47" s="26">
        <f t="shared" si="6"/>
        <v>0</v>
      </c>
      <c r="R47" s="26">
        <f t="shared" si="6"/>
        <v>0</v>
      </c>
      <c r="S47" s="26">
        <f t="shared" si="6"/>
        <v>0</v>
      </c>
      <c r="T47" s="26">
        <f t="shared" si="6"/>
        <v>0</v>
      </c>
      <c r="U47" s="26">
        <f t="shared" si="6"/>
        <v>0</v>
      </c>
      <c r="V47" s="26">
        <f t="shared" si="6"/>
        <v>0</v>
      </c>
      <c r="W47" s="26">
        <f t="shared" si="6"/>
        <v>0</v>
      </c>
      <c r="X47" s="26">
        <f t="shared" si="6"/>
        <v>0</v>
      </c>
      <c r="Y47" s="8"/>
    </row>
    <row r="48" spans="1:26" x14ac:dyDescent="0.15">
      <c r="A48" s="27"/>
      <c r="B48" s="28" t="s">
        <v>53</v>
      </c>
      <c r="C48" s="29">
        <f>SUM(A47*C47)/1000</f>
        <v>0.08</v>
      </c>
      <c r="D48" s="29">
        <f>+(A47*D47)/1000</f>
        <v>3.0000000000000001E-3</v>
      </c>
      <c r="E48" s="29">
        <f>+(A47*E47)/1000</f>
        <v>1.4999999999999999E-2</v>
      </c>
      <c r="F48" s="29">
        <f>+(A47*F47)/1000</f>
        <v>0.06</v>
      </c>
      <c r="G48" s="29">
        <f>+(A47*G47)/1000</f>
        <v>0</v>
      </c>
      <c r="H48" s="29">
        <f>+(A47*H47)/1000</f>
        <v>0.06</v>
      </c>
      <c r="I48" s="29">
        <f>+(A47*I47)/1000</f>
        <v>0</v>
      </c>
      <c r="J48" s="29">
        <f>+(A47*J47)/1000</f>
        <v>0</v>
      </c>
      <c r="K48" s="29">
        <f>+(A47*K47)/1000</f>
        <v>0</v>
      </c>
      <c r="L48" s="29">
        <f>+(A47*L47)/1000</f>
        <v>0</v>
      </c>
      <c r="M48" s="29">
        <f>+(A47*M47)/1000</f>
        <v>0</v>
      </c>
      <c r="N48" s="29">
        <f>+(A47*N47)/1000</f>
        <v>0</v>
      </c>
      <c r="O48" s="29">
        <f>+(A47*O47)/1000</f>
        <v>0</v>
      </c>
      <c r="P48" s="29">
        <f>+(A47*P47)/1000</f>
        <v>0.05</v>
      </c>
      <c r="Q48" s="29">
        <f>+(A47*Q47)/1000</f>
        <v>0</v>
      </c>
      <c r="R48" s="29">
        <f>+(A47*R47)/1000</f>
        <v>0</v>
      </c>
      <c r="S48" s="29">
        <f>+(A47*S47)/1000</f>
        <v>0</v>
      </c>
      <c r="T48" s="29">
        <f>+(A47*T47)/1000</f>
        <v>0</v>
      </c>
      <c r="U48" s="29">
        <f>+(A47*U47)/1000</f>
        <v>0</v>
      </c>
      <c r="V48" s="29">
        <f>+(A47*V47)/1000</f>
        <v>0</v>
      </c>
      <c r="W48" s="29">
        <f>+(A47*W47)/1000</f>
        <v>0</v>
      </c>
      <c r="X48" s="29">
        <f>+(A47*X47)/1000</f>
        <v>0</v>
      </c>
      <c r="Y48" s="8"/>
    </row>
    <row r="49" spans="1:25" x14ac:dyDescent="0.15">
      <c r="A49" s="24">
        <f>SUM(D32)</f>
        <v>1</v>
      </c>
      <c r="B49" s="28" t="s">
        <v>54</v>
      </c>
      <c r="C49" s="30">
        <f>SUM(C39:C42)</f>
        <v>60</v>
      </c>
      <c r="D49" s="30">
        <f t="shared" ref="D49:X49" si="7">SUM(D39:D42)</f>
        <v>15</v>
      </c>
      <c r="E49" s="30">
        <f t="shared" si="7"/>
        <v>0</v>
      </c>
      <c r="F49" s="30">
        <f t="shared" si="7"/>
        <v>0</v>
      </c>
      <c r="G49" s="30">
        <f t="shared" si="7"/>
        <v>60</v>
      </c>
      <c r="H49" s="30">
        <f t="shared" si="7"/>
        <v>0</v>
      </c>
      <c r="I49" s="30">
        <f t="shared" si="7"/>
        <v>60</v>
      </c>
      <c r="J49" s="30">
        <f t="shared" si="7"/>
        <v>0</v>
      </c>
      <c r="K49" s="30">
        <f t="shared" si="7"/>
        <v>10</v>
      </c>
      <c r="L49" s="30">
        <f t="shared" si="7"/>
        <v>15</v>
      </c>
      <c r="M49" s="30">
        <f t="shared" si="7"/>
        <v>30</v>
      </c>
      <c r="N49" s="30">
        <f t="shared" si="7"/>
        <v>40</v>
      </c>
      <c r="O49" s="30">
        <f t="shared" si="7"/>
        <v>40</v>
      </c>
      <c r="P49" s="30">
        <f t="shared" si="7"/>
        <v>0</v>
      </c>
      <c r="Q49" s="30">
        <f t="shared" si="7"/>
        <v>3</v>
      </c>
      <c r="R49" s="30">
        <f t="shared" si="7"/>
        <v>0</v>
      </c>
      <c r="S49" s="30">
        <f t="shared" si="7"/>
        <v>0</v>
      </c>
      <c r="T49" s="30">
        <f t="shared" si="7"/>
        <v>0</v>
      </c>
      <c r="U49" s="30">
        <f t="shared" si="7"/>
        <v>0</v>
      </c>
      <c r="V49" s="30">
        <f t="shared" si="7"/>
        <v>0</v>
      </c>
      <c r="W49" s="30">
        <f t="shared" si="7"/>
        <v>0</v>
      </c>
      <c r="X49" s="30">
        <f t="shared" si="7"/>
        <v>0</v>
      </c>
      <c r="Y49" s="8"/>
    </row>
    <row r="50" spans="1:25" ht="11.25" thickBot="1" x14ac:dyDescent="0.2">
      <c r="A50" s="31"/>
      <c r="B50" s="32" t="s">
        <v>55</v>
      </c>
      <c r="C50" s="33">
        <f>SUM(A49*C49)/1000</f>
        <v>0.06</v>
      </c>
      <c r="D50" s="33">
        <f>+(A49*D49)/1000</f>
        <v>1.4999999999999999E-2</v>
      </c>
      <c r="E50" s="33">
        <f>+(A49*E49)/1000</f>
        <v>0</v>
      </c>
      <c r="F50" s="33">
        <f>+(A49*F49)/1000</f>
        <v>0</v>
      </c>
      <c r="G50" s="33">
        <f>+(A49*G49)/1000</f>
        <v>0.06</v>
      </c>
      <c r="H50" s="33">
        <f>+(A49*H49)/1000</f>
        <v>0</v>
      </c>
      <c r="I50" s="33">
        <f>+(A49*I49)/1000</f>
        <v>0.06</v>
      </c>
      <c r="J50" s="33">
        <f>+(A49*J49)/1000</f>
        <v>0</v>
      </c>
      <c r="K50" s="33">
        <f>+(A49*K49)/1000</f>
        <v>0.01</v>
      </c>
      <c r="L50" s="33">
        <f>+(A49*L49)/1000</f>
        <v>1.4999999999999999E-2</v>
      </c>
      <c r="M50" s="33">
        <f>+(A49*M49)/1000</f>
        <v>0.03</v>
      </c>
      <c r="N50" s="33">
        <f>+(A49*N49)/1000</f>
        <v>0.04</v>
      </c>
      <c r="O50" s="33">
        <f>+(A49*O49)/1000</f>
        <v>0.04</v>
      </c>
      <c r="P50" s="33">
        <f>+(A49*P49)/1000</f>
        <v>0</v>
      </c>
      <c r="Q50" s="33">
        <f>+(A49*Q49)/1000</f>
        <v>3.0000000000000001E-3</v>
      </c>
      <c r="R50" s="33">
        <f>+(A49*R49)/1000</f>
        <v>0</v>
      </c>
      <c r="S50" s="33">
        <f>+(A49*S49)/1000</f>
        <v>0</v>
      </c>
      <c r="T50" s="33">
        <f>+(A49*T49)/1000</f>
        <v>0</v>
      </c>
      <c r="U50" s="33">
        <f>+(A49*U49)/1000</f>
        <v>0</v>
      </c>
      <c r="V50" s="34">
        <f>+(A49*V49)/1000</f>
        <v>0</v>
      </c>
      <c r="W50" s="34">
        <f>+(A49*W49)/1000</f>
        <v>0</v>
      </c>
      <c r="X50" s="34">
        <f>+(A49*X49)/1000</f>
        <v>0</v>
      </c>
      <c r="Y50" s="8"/>
    </row>
    <row r="51" spans="1:25" x14ac:dyDescent="0.15">
      <c r="A51" s="77" t="s">
        <v>8</v>
      </c>
      <c r="B51" s="78"/>
      <c r="C51" s="35">
        <f>+C50+C48</f>
        <v>0.14000000000000001</v>
      </c>
      <c r="D51" s="35">
        <f t="shared" ref="D51:X51" si="8">+D50+D48</f>
        <v>1.7999999999999999E-2</v>
      </c>
      <c r="E51" s="35">
        <f t="shared" si="8"/>
        <v>1.4999999999999999E-2</v>
      </c>
      <c r="F51" s="35">
        <f t="shared" si="8"/>
        <v>0.06</v>
      </c>
      <c r="G51" s="35">
        <f t="shared" si="8"/>
        <v>0.06</v>
      </c>
      <c r="H51" s="35">
        <f t="shared" si="8"/>
        <v>0.06</v>
      </c>
      <c r="I51" s="35">
        <f t="shared" si="8"/>
        <v>0.06</v>
      </c>
      <c r="J51" s="35">
        <f t="shared" si="8"/>
        <v>0</v>
      </c>
      <c r="K51" s="35">
        <f t="shared" si="8"/>
        <v>0.01</v>
      </c>
      <c r="L51" s="35">
        <f t="shared" si="8"/>
        <v>1.4999999999999999E-2</v>
      </c>
      <c r="M51" s="35">
        <f t="shared" si="8"/>
        <v>0.03</v>
      </c>
      <c r="N51" s="35">
        <f t="shared" si="8"/>
        <v>0.04</v>
      </c>
      <c r="O51" s="35">
        <f t="shared" si="8"/>
        <v>0.04</v>
      </c>
      <c r="P51" s="35">
        <f t="shared" si="8"/>
        <v>0.05</v>
      </c>
      <c r="Q51" s="35">
        <f t="shared" si="8"/>
        <v>3.0000000000000001E-3</v>
      </c>
      <c r="R51" s="35">
        <f t="shared" si="8"/>
        <v>0</v>
      </c>
      <c r="S51" s="35"/>
      <c r="T51" s="35">
        <f t="shared" si="8"/>
        <v>0</v>
      </c>
      <c r="U51" s="35">
        <f t="shared" si="8"/>
        <v>0</v>
      </c>
      <c r="V51" s="57">
        <f t="shared" si="8"/>
        <v>0</v>
      </c>
      <c r="W51" s="57">
        <f t="shared" si="8"/>
        <v>0</v>
      </c>
      <c r="X51" s="57">
        <f t="shared" si="8"/>
        <v>0</v>
      </c>
      <c r="Y51" s="8"/>
    </row>
    <row r="52" spans="1:25" x14ac:dyDescent="0.15">
      <c r="A52" s="70" t="s">
        <v>9</v>
      </c>
      <c r="B52" s="72"/>
      <c r="C52" s="36">
        <v>262</v>
      </c>
      <c r="D52" s="36">
        <v>608</v>
      </c>
      <c r="E52" s="36">
        <v>1650</v>
      </c>
      <c r="F52" s="36">
        <v>268</v>
      </c>
      <c r="G52" s="36">
        <v>269</v>
      </c>
      <c r="H52" s="36">
        <v>153</v>
      </c>
      <c r="I52" s="36">
        <v>330</v>
      </c>
      <c r="J52" s="36">
        <v>198</v>
      </c>
      <c r="K52" s="36">
        <v>112</v>
      </c>
      <c r="L52" s="36">
        <v>154</v>
      </c>
      <c r="M52" s="36">
        <v>2644</v>
      </c>
      <c r="N52" s="36">
        <v>156</v>
      </c>
      <c r="O52" s="36">
        <v>154</v>
      </c>
      <c r="P52" s="36">
        <v>227</v>
      </c>
      <c r="Q52" s="36">
        <v>147</v>
      </c>
      <c r="R52" s="36"/>
      <c r="S52" s="36"/>
      <c r="T52" s="36"/>
      <c r="U52" s="36"/>
      <c r="V52" s="37"/>
      <c r="W52" s="37"/>
      <c r="X52" s="37"/>
      <c r="Y52" s="8"/>
    </row>
    <row r="53" spans="1:25" x14ac:dyDescent="0.15">
      <c r="A53" s="38">
        <f>SUM(A47)</f>
        <v>1</v>
      </c>
      <c r="B53" s="39" t="s">
        <v>10</v>
      </c>
      <c r="C53" s="40">
        <f>SUM(C48*C52)</f>
        <v>20.96</v>
      </c>
      <c r="D53" s="40">
        <f>SUM(D48*D52)</f>
        <v>1.8240000000000001</v>
      </c>
      <c r="E53" s="40">
        <f t="shared" ref="E53:X53" si="9">SUM(E48*E52)</f>
        <v>24.75</v>
      </c>
      <c r="F53" s="40">
        <f t="shared" si="9"/>
        <v>16.079999999999998</v>
      </c>
      <c r="G53" s="40">
        <f t="shared" si="9"/>
        <v>0</v>
      </c>
      <c r="H53" s="40">
        <f t="shared" si="9"/>
        <v>9.18</v>
      </c>
      <c r="I53" s="40">
        <f t="shared" si="9"/>
        <v>0</v>
      </c>
      <c r="J53" s="40">
        <f t="shared" si="9"/>
        <v>0</v>
      </c>
      <c r="K53" s="40">
        <f t="shared" si="9"/>
        <v>0</v>
      </c>
      <c r="L53" s="40">
        <f t="shared" si="9"/>
        <v>0</v>
      </c>
      <c r="M53" s="40">
        <f t="shared" si="9"/>
        <v>0</v>
      </c>
      <c r="N53" s="40">
        <f t="shared" si="9"/>
        <v>0</v>
      </c>
      <c r="O53" s="40">
        <f t="shared" si="9"/>
        <v>0</v>
      </c>
      <c r="P53" s="40">
        <f t="shared" si="9"/>
        <v>11.350000000000001</v>
      </c>
      <c r="Q53" s="40">
        <f t="shared" si="9"/>
        <v>0</v>
      </c>
      <c r="R53" s="40">
        <f t="shared" si="9"/>
        <v>0</v>
      </c>
      <c r="S53" s="40">
        <f t="shared" si="9"/>
        <v>0</v>
      </c>
      <c r="T53" s="40">
        <f t="shared" si="9"/>
        <v>0</v>
      </c>
      <c r="U53" s="40">
        <f t="shared" si="9"/>
        <v>0</v>
      </c>
      <c r="V53" s="40">
        <f t="shared" si="9"/>
        <v>0</v>
      </c>
      <c r="W53" s="40">
        <f t="shared" si="9"/>
        <v>0</v>
      </c>
      <c r="X53" s="40">
        <f t="shared" si="9"/>
        <v>0</v>
      </c>
      <c r="Y53" s="41">
        <f>SUM(C53:X53)</f>
        <v>84.144000000000005</v>
      </c>
    </row>
    <row r="54" spans="1:25" x14ac:dyDescent="0.15">
      <c r="A54" s="38">
        <f>SUM(A49)</f>
        <v>1</v>
      </c>
      <c r="B54" s="39" t="s">
        <v>10</v>
      </c>
      <c r="C54" s="40">
        <f>SUM(C50*C52)</f>
        <v>15.719999999999999</v>
      </c>
      <c r="D54" s="40">
        <f>SUM(D50*D52)</f>
        <v>9.1199999999999992</v>
      </c>
      <c r="E54" s="40">
        <f t="shared" ref="E54:X54" si="10">SUM(E50*E52)</f>
        <v>0</v>
      </c>
      <c r="F54" s="40">
        <f t="shared" si="10"/>
        <v>0</v>
      </c>
      <c r="G54" s="40">
        <f t="shared" si="10"/>
        <v>16.14</v>
      </c>
      <c r="H54" s="40">
        <f t="shared" si="10"/>
        <v>0</v>
      </c>
      <c r="I54" s="40">
        <f t="shared" si="10"/>
        <v>19.8</v>
      </c>
      <c r="J54" s="40">
        <f t="shared" si="10"/>
        <v>0</v>
      </c>
      <c r="K54" s="40">
        <f t="shared" si="10"/>
        <v>1.1200000000000001</v>
      </c>
      <c r="L54" s="40">
        <f t="shared" si="10"/>
        <v>2.31</v>
      </c>
      <c r="M54" s="40">
        <f t="shared" si="10"/>
        <v>79.319999999999993</v>
      </c>
      <c r="N54" s="40">
        <f t="shared" si="10"/>
        <v>6.24</v>
      </c>
      <c r="O54" s="40">
        <f t="shared" si="10"/>
        <v>6.16</v>
      </c>
      <c r="P54" s="40">
        <f t="shared" si="10"/>
        <v>0</v>
      </c>
      <c r="Q54" s="40">
        <f t="shared" si="10"/>
        <v>0.441</v>
      </c>
      <c r="R54" s="40">
        <f t="shared" si="10"/>
        <v>0</v>
      </c>
      <c r="S54" s="40">
        <f t="shared" si="10"/>
        <v>0</v>
      </c>
      <c r="T54" s="40">
        <f t="shared" si="10"/>
        <v>0</v>
      </c>
      <c r="U54" s="40">
        <f t="shared" si="10"/>
        <v>0</v>
      </c>
      <c r="V54" s="40">
        <f t="shared" si="10"/>
        <v>0</v>
      </c>
      <c r="W54" s="40">
        <f t="shared" si="10"/>
        <v>0</v>
      </c>
      <c r="X54" s="40">
        <f t="shared" si="10"/>
        <v>0</v>
      </c>
      <c r="Y54" s="41">
        <f>SUM(C54:X54)</f>
        <v>156.37099999999998</v>
      </c>
    </row>
    <row r="55" spans="1:25" x14ac:dyDescent="0.15">
      <c r="A55" s="61" t="s">
        <v>11</v>
      </c>
      <c r="B55" s="62"/>
      <c r="C55" s="42">
        <f>SUM(C53:C54)</f>
        <v>36.68</v>
      </c>
      <c r="D55" s="42">
        <f t="shared" ref="D55:X55" si="11">+D51*D52</f>
        <v>10.943999999999999</v>
      </c>
      <c r="E55" s="42">
        <f t="shared" si="11"/>
        <v>24.75</v>
      </c>
      <c r="F55" s="42">
        <f t="shared" si="11"/>
        <v>16.079999999999998</v>
      </c>
      <c r="G55" s="42">
        <f t="shared" si="11"/>
        <v>16.14</v>
      </c>
      <c r="H55" s="42">
        <f t="shared" si="11"/>
        <v>9.18</v>
      </c>
      <c r="I55" s="42">
        <f t="shared" si="11"/>
        <v>19.8</v>
      </c>
      <c r="J55" s="42">
        <f t="shared" si="11"/>
        <v>0</v>
      </c>
      <c r="K55" s="42">
        <f t="shared" si="11"/>
        <v>1.1200000000000001</v>
      </c>
      <c r="L55" s="42">
        <f t="shared" si="11"/>
        <v>2.31</v>
      </c>
      <c r="M55" s="42">
        <f t="shared" si="11"/>
        <v>79.319999999999993</v>
      </c>
      <c r="N55" s="42">
        <f t="shared" si="11"/>
        <v>6.24</v>
      </c>
      <c r="O55" s="42">
        <f t="shared" si="11"/>
        <v>6.16</v>
      </c>
      <c r="P55" s="42">
        <f t="shared" si="11"/>
        <v>11.350000000000001</v>
      </c>
      <c r="Q55" s="42">
        <f t="shared" si="11"/>
        <v>0.441</v>
      </c>
      <c r="R55" s="42">
        <f t="shared" si="11"/>
        <v>0</v>
      </c>
      <c r="S55" s="42">
        <f t="shared" si="11"/>
        <v>0</v>
      </c>
      <c r="T55" s="42">
        <f t="shared" si="11"/>
        <v>0</v>
      </c>
      <c r="U55" s="42">
        <f t="shared" si="11"/>
        <v>0</v>
      </c>
      <c r="V55" s="43">
        <f t="shared" si="11"/>
        <v>0</v>
      </c>
      <c r="W55" s="43">
        <f t="shared" si="11"/>
        <v>0</v>
      </c>
      <c r="X55" s="43">
        <f t="shared" si="11"/>
        <v>0</v>
      </c>
      <c r="Y55" s="41">
        <f>SUM(C55:X55)</f>
        <v>240.51500000000001</v>
      </c>
    </row>
    <row r="56" spans="1:25" x14ac:dyDescent="0.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5"/>
    </row>
    <row r="57" spans="1:25" x14ac:dyDescent="0.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5"/>
    </row>
    <row r="58" spans="1:25" x14ac:dyDescent="0.15">
      <c r="A58" s="79" t="s">
        <v>12</v>
      </c>
      <c r="B58" s="79"/>
      <c r="C58" s="48"/>
      <c r="H58" s="79" t="s">
        <v>13</v>
      </c>
      <c r="I58" s="79"/>
      <c r="J58" s="79"/>
      <c r="K58" s="79"/>
      <c r="P58" s="79" t="s">
        <v>14</v>
      </c>
      <c r="Q58" s="79"/>
      <c r="R58" s="79"/>
      <c r="S58" s="7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2" workbookViewId="0">
      <selection activeCell="T43" sqref="T43"/>
    </sheetView>
  </sheetViews>
  <sheetFormatPr defaultRowHeight="10.5" x14ac:dyDescent="0.15"/>
  <cols>
    <col min="1" max="1" width="3.140625" style="1" customWidth="1"/>
    <col min="2" max="2" width="9.8554687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2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65">
        <v>43005</v>
      </c>
      <c r="Q2" s="65"/>
      <c r="R2" s="65"/>
      <c r="S2" s="65"/>
      <c r="T2" s="5"/>
      <c r="U2" s="5"/>
      <c r="V2" s="5"/>
    </row>
    <row r="3" spans="1:25" x14ac:dyDescent="0.15">
      <c r="A3" s="66"/>
      <c r="B3" s="67"/>
      <c r="C3" s="70" t="s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"/>
      <c r="X3" s="7"/>
      <c r="Y3" s="8"/>
    </row>
    <row r="4" spans="1:25" ht="55.5" thickBot="1" x14ac:dyDescent="0.2">
      <c r="A4" s="68"/>
      <c r="B4" s="69"/>
      <c r="C4" s="9" t="s">
        <v>19</v>
      </c>
      <c r="D4" s="10" t="s">
        <v>39</v>
      </c>
      <c r="E4" s="11" t="s">
        <v>22</v>
      </c>
      <c r="F4" s="11" t="s">
        <v>21</v>
      </c>
      <c r="G4" s="11" t="s">
        <v>80</v>
      </c>
      <c r="H4" s="11" t="s">
        <v>79</v>
      </c>
      <c r="I4" s="12" t="s">
        <v>71</v>
      </c>
      <c r="J4" s="11" t="s">
        <v>27</v>
      </c>
      <c r="K4" s="11" t="s">
        <v>28</v>
      </c>
      <c r="L4" s="11" t="s">
        <v>72</v>
      </c>
      <c r="M4" s="11" t="s">
        <v>29</v>
      </c>
      <c r="N4" s="12" t="s">
        <v>30</v>
      </c>
      <c r="O4" s="11" t="s">
        <v>34</v>
      </c>
      <c r="P4" s="11" t="s">
        <v>40</v>
      </c>
      <c r="Q4" s="11" t="s">
        <v>35</v>
      </c>
      <c r="R4" s="11" t="s">
        <v>33</v>
      </c>
      <c r="S4" s="11" t="s">
        <v>75</v>
      </c>
      <c r="T4" s="11" t="s">
        <v>24</v>
      </c>
      <c r="U4" s="12" t="s">
        <v>25</v>
      </c>
      <c r="V4" s="13" t="s">
        <v>23</v>
      </c>
      <c r="W4" s="10"/>
      <c r="X4" s="10"/>
      <c r="Y4" s="8"/>
    </row>
    <row r="5" spans="1:25" ht="11.25" customHeight="1" x14ac:dyDescent="0.15">
      <c r="A5" s="73" t="s">
        <v>5</v>
      </c>
      <c r="B5" s="14" t="s">
        <v>15</v>
      </c>
      <c r="C5" s="15"/>
      <c r="D5" s="15"/>
      <c r="E5" s="15"/>
      <c r="F5" s="15"/>
      <c r="G5" s="15"/>
      <c r="H5" s="15"/>
      <c r="I5" s="15"/>
      <c r="J5" s="15"/>
      <c r="K5" s="15"/>
      <c r="L5" s="15">
        <v>60</v>
      </c>
      <c r="M5" s="15"/>
      <c r="N5" s="15"/>
      <c r="O5" s="15"/>
      <c r="P5" s="15"/>
      <c r="Q5" s="15"/>
      <c r="R5" s="15"/>
      <c r="S5" s="15">
        <v>80</v>
      </c>
      <c r="T5" s="15"/>
      <c r="U5" s="15"/>
      <c r="V5" s="16"/>
      <c r="W5" s="16"/>
      <c r="X5" s="16"/>
      <c r="Y5" s="8"/>
    </row>
    <row r="6" spans="1:25" x14ac:dyDescent="0.15">
      <c r="A6" s="74"/>
      <c r="B6" s="17" t="s">
        <v>92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>
        <v>35</v>
      </c>
      <c r="U6" s="18">
        <v>35</v>
      </c>
      <c r="V6" s="19">
        <v>5</v>
      </c>
      <c r="W6" s="19"/>
      <c r="X6" s="19"/>
      <c r="Y6" s="8"/>
    </row>
    <row r="7" spans="1:25" x14ac:dyDescent="0.15">
      <c r="A7" s="74"/>
      <c r="B7" s="17" t="s">
        <v>22</v>
      </c>
      <c r="C7" s="18"/>
      <c r="D7" s="18"/>
      <c r="E7" s="18">
        <v>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9"/>
      <c r="X7" s="19"/>
      <c r="Y7" s="8"/>
    </row>
    <row r="8" spans="1:25" ht="11.25" thickBot="1" x14ac:dyDescent="0.2">
      <c r="A8" s="75"/>
      <c r="B8" s="20" t="s">
        <v>58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73" t="s">
        <v>6</v>
      </c>
      <c r="B9" s="14" t="s">
        <v>67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v>40</v>
      </c>
      <c r="P9" s="15"/>
      <c r="Q9" s="15">
        <v>30</v>
      </c>
      <c r="R9" s="15"/>
      <c r="S9" s="15"/>
      <c r="T9" s="15"/>
      <c r="U9" s="15"/>
      <c r="V9" s="16"/>
      <c r="W9" s="16"/>
      <c r="X9" s="16"/>
      <c r="Y9" s="8"/>
    </row>
    <row r="10" spans="1:25" ht="21" x14ac:dyDescent="0.15">
      <c r="A10" s="74"/>
      <c r="B10" s="23" t="s">
        <v>93</v>
      </c>
      <c r="C10" s="18"/>
      <c r="D10" s="18">
        <v>8</v>
      </c>
      <c r="E10" s="18"/>
      <c r="F10" s="18"/>
      <c r="G10" s="18"/>
      <c r="H10" s="18"/>
      <c r="I10" s="18">
        <v>60</v>
      </c>
      <c r="J10" s="18">
        <v>10</v>
      </c>
      <c r="K10" s="18">
        <v>25</v>
      </c>
      <c r="L10" s="18"/>
      <c r="M10" s="18">
        <v>5</v>
      </c>
      <c r="N10" s="18">
        <v>3</v>
      </c>
      <c r="O10" s="18">
        <v>5</v>
      </c>
      <c r="P10" s="18">
        <v>25</v>
      </c>
      <c r="Q10" s="18"/>
      <c r="R10" s="18">
        <v>5</v>
      </c>
      <c r="S10" s="18"/>
      <c r="T10" s="18"/>
      <c r="U10" s="18"/>
      <c r="V10" s="19"/>
      <c r="W10" s="19"/>
      <c r="X10" s="19"/>
      <c r="Y10" s="8"/>
    </row>
    <row r="11" spans="1:25" x14ac:dyDescent="0.15">
      <c r="A11" s="74"/>
      <c r="B11" s="23" t="s">
        <v>19</v>
      </c>
      <c r="C11" s="18">
        <v>40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75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1"/>
      <c r="V12" s="22"/>
      <c r="W12" s="22"/>
      <c r="X12" s="22"/>
      <c r="Y12" s="8"/>
    </row>
    <row r="13" spans="1:25" ht="11.25" customHeight="1" x14ac:dyDescent="0.15">
      <c r="A13" s="73" t="s">
        <v>7</v>
      </c>
      <c r="B13" s="14" t="s">
        <v>30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v>40</v>
      </c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8"/>
    </row>
    <row r="14" spans="1:25" x14ac:dyDescent="0.15">
      <c r="A14" s="74"/>
      <c r="B14" s="17" t="s">
        <v>78</v>
      </c>
      <c r="C14" s="18"/>
      <c r="D14" s="18"/>
      <c r="E14" s="18"/>
      <c r="F14" s="18">
        <v>15</v>
      </c>
      <c r="G14" s="18">
        <v>25</v>
      </c>
      <c r="H14" s="18">
        <v>25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9"/>
      <c r="Y14" s="8"/>
    </row>
    <row r="15" spans="1:25" x14ac:dyDescent="0.15">
      <c r="A15" s="74"/>
      <c r="B15" s="17" t="s">
        <v>77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76"/>
      <c r="B16" s="20" t="s">
        <v>98</v>
      </c>
      <c r="C16" s="21">
        <v>40</v>
      </c>
      <c r="D16" s="21"/>
      <c r="E16" s="21">
        <v>7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5" ht="11.25" thickBot="1" x14ac:dyDescent="0.2">
      <c r="A17" s="24">
        <f>SUM(C2)</f>
        <v>1</v>
      </c>
      <c r="B17" s="25" t="s">
        <v>48</v>
      </c>
      <c r="C17" s="26">
        <f>SUM(C5:C12)</f>
        <v>80</v>
      </c>
      <c r="D17" s="26">
        <f t="shared" ref="D17:X17" si="0">SUM(D5:D12)</f>
        <v>8</v>
      </c>
      <c r="E17" s="26">
        <f t="shared" si="0"/>
        <v>7</v>
      </c>
      <c r="F17" s="26">
        <f t="shared" si="0"/>
        <v>0</v>
      </c>
      <c r="G17" s="26">
        <f t="shared" si="0"/>
        <v>0</v>
      </c>
      <c r="H17" s="26">
        <f t="shared" si="0"/>
        <v>0</v>
      </c>
      <c r="I17" s="26">
        <f t="shared" si="0"/>
        <v>60</v>
      </c>
      <c r="J17" s="26">
        <f t="shared" si="0"/>
        <v>10</v>
      </c>
      <c r="K17" s="26">
        <f t="shared" si="0"/>
        <v>25</v>
      </c>
      <c r="L17" s="26">
        <f t="shared" si="0"/>
        <v>60</v>
      </c>
      <c r="M17" s="26">
        <f t="shared" si="0"/>
        <v>5</v>
      </c>
      <c r="N17" s="26">
        <f t="shared" si="0"/>
        <v>3</v>
      </c>
      <c r="O17" s="26">
        <f t="shared" si="0"/>
        <v>45</v>
      </c>
      <c r="P17" s="26">
        <f t="shared" si="0"/>
        <v>25</v>
      </c>
      <c r="Q17" s="26">
        <f t="shared" si="0"/>
        <v>30</v>
      </c>
      <c r="R17" s="26">
        <f t="shared" si="0"/>
        <v>5</v>
      </c>
      <c r="S17" s="26">
        <f t="shared" si="0"/>
        <v>80</v>
      </c>
      <c r="T17" s="26">
        <f t="shared" si="0"/>
        <v>35</v>
      </c>
      <c r="U17" s="26">
        <f t="shared" si="0"/>
        <v>35</v>
      </c>
      <c r="V17" s="26">
        <f t="shared" si="0"/>
        <v>5</v>
      </c>
      <c r="W17" s="26">
        <f t="shared" si="0"/>
        <v>0</v>
      </c>
      <c r="X17" s="26">
        <f t="shared" si="0"/>
        <v>0</v>
      </c>
      <c r="Y17" s="8"/>
    </row>
    <row r="18" spans="1:25" x14ac:dyDescent="0.15">
      <c r="A18" s="27"/>
      <c r="B18" s="28" t="s">
        <v>49</v>
      </c>
      <c r="C18" s="29">
        <f>SUM(A17*C17)/1000</f>
        <v>0.08</v>
      </c>
      <c r="D18" s="29">
        <f>+(A17*D17)/1000</f>
        <v>8.0000000000000002E-3</v>
      </c>
      <c r="E18" s="29">
        <f>+(A17*E17)/1000</f>
        <v>7.0000000000000001E-3</v>
      </c>
      <c r="F18" s="29">
        <f>+(A17*F17)/1000</f>
        <v>0</v>
      </c>
      <c r="G18" s="29">
        <f>+(A17*G17)/1000</f>
        <v>0</v>
      </c>
      <c r="H18" s="29">
        <f>+(A17*H17)/1000</f>
        <v>0</v>
      </c>
      <c r="I18" s="29">
        <f>+(A17*I17)/1000</f>
        <v>0.06</v>
      </c>
      <c r="J18" s="29">
        <f>+(A17*J17)/1000</f>
        <v>0.01</v>
      </c>
      <c r="K18" s="29">
        <f>+(A17*K17)/1000</f>
        <v>2.5000000000000001E-2</v>
      </c>
      <c r="L18" s="29">
        <f>+(A17*L17)/1000</f>
        <v>0.06</v>
      </c>
      <c r="M18" s="29">
        <f>+(A17*M17)/1000</f>
        <v>5.0000000000000001E-3</v>
      </c>
      <c r="N18" s="29">
        <f>+(A17*N17)/1000</f>
        <v>3.0000000000000001E-3</v>
      </c>
      <c r="O18" s="29">
        <f>+(A17*O17)/1000</f>
        <v>4.4999999999999998E-2</v>
      </c>
      <c r="P18" s="29">
        <f>+(A17*P17)/1000</f>
        <v>2.5000000000000001E-2</v>
      </c>
      <c r="Q18" s="29">
        <f>+(A17*Q17)/1000</f>
        <v>0.03</v>
      </c>
      <c r="R18" s="29">
        <f>+(A17*R17)/1000</f>
        <v>5.0000000000000001E-3</v>
      </c>
      <c r="S18" s="29">
        <f>+(A17*S17)/1000</f>
        <v>0.08</v>
      </c>
      <c r="T18" s="29">
        <f>+(A17*T17)/1000</f>
        <v>3.5000000000000003E-2</v>
      </c>
      <c r="U18" s="29">
        <f>+(A17*U17)/1000</f>
        <v>3.5000000000000003E-2</v>
      </c>
      <c r="V18" s="29">
        <f>+(A17*V17)/1000</f>
        <v>5.0000000000000001E-3</v>
      </c>
      <c r="W18" s="29">
        <f>+(A17*W17)/1000</f>
        <v>0</v>
      </c>
      <c r="X18" s="29">
        <f>+(A17*X17)/1000</f>
        <v>0</v>
      </c>
      <c r="Y18" s="8"/>
    </row>
    <row r="19" spans="1:25" x14ac:dyDescent="0.15">
      <c r="A19" s="24">
        <f>SUM(D2)</f>
        <v>1</v>
      </c>
      <c r="B19" s="28" t="s">
        <v>50</v>
      </c>
      <c r="C19" s="30">
        <f>SUM(C13:C16)</f>
        <v>40</v>
      </c>
      <c r="D19" s="30">
        <f t="shared" ref="D19:X19" si="1">SUM(D13:D16)</f>
        <v>0</v>
      </c>
      <c r="E19" s="30">
        <f t="shared" si="1"/>
        <v>7</v>
      </c>
      <c r="F19" s="30">
        <f t="shared" si="1"/>
        <v>15</v>
      </c>
      <c r="G19" s="30">
        <f t="shared" si="1"/>
        <v>25</v>
      </c>
      <c r="H19" s="30">
        <f t="shared" si="1"/>
        <v>25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40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8"/>
    </row>
    <row r="20" spans="1:25" ht="11.25" thickBot="1" x14ac:dyDescent="0.2">
      <c r="A20" s="31"/>
      <c r="B20" s="32" t="s">
        <v>51</v>
      </c>
      <c r="C20" s="33">
        <f>SUM(A19*C19)/1000</f>
        <v>0.04</v>
      </c>
      <c r="D20" s="33">
        <f>+(A19*D19)/1000</f>
        <v>0</v>
      </c>
      <c r="E20" s="33">
        <f>+(A19*E19)/1000</f>
        <v>7.0000000000000001E-3</v>
      </c>
      <c r="F20" s="33">
        <f>+(A19*F19)/1000</f>
        <v>1.4999999999999999E-2</v>
      </c>
      <c r="G20" s="33">
        <f>+(A19*G19)/1000</f>
        <v>2.5000000000000001E-2</v>
      </c>
      <c r="H20" s="33">
        <f>+(A19*H19)/1000</f>
        <v>2.5000000000000001E-2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0</v>
      </c>
      <c r="M20" s="33">
        <f>+(A19*M19)/1000</f>
        <v>0</v>
      </c>
      <c r="N20" s="33">
        <f>+(A19*N19)/1000</f>
        <v>0.04</v>
      </c>
      <c r="O20" s="33">
        <f>+(A19*O19)/1000</f>
        <v>0</v>
      </c>
      <c r="P20" s="33">
        <f>+(A19*P19)</f>
        <v>0</v>
      </c>
      <c r="Q20" s="33">
        <f>+(A19*Q19)/1000</f>
        <v>0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4">
        <f>+(A19*W19)/1000</f>
        <v>0</v>
      </c>
      <c r="X20" s="34">
        <f>+(A19*X19)/1000</f>
        <v>0</v>
      </c>
      <c r="Y20" s="8"/>
    </row>
    <row r="21" spans="1:25" x14ac:dyDescent="0.15">
      <c r="A21" s="77" t="s">
        <v>8</v>
      </c>
      <c r="B21" s="78"/>
      <c r="C21" s="35">
        <f>+C20+C18</f>
        <v>0.12</v>
      </c>
      <c r="D21" s="35">
        <f t="shared" ref="D21:X21" si="2">+D20+D18</f>
        <v>8.0000000000000002E-3</v>
      </c>
      <c r="E21" s="35">
        <f t="shared" si="2"/>
        <v>1.4E-2</v>
      </c>
      <c r="F21" s="35">
        <f t="shared" si="2"/>
        <v>1.4999999999999999E-2</v>
      </c>
      <c r="G21" s="35">
        <f t="shared" si="2"/>
        <v>2.5000000000000001E-2</v>
      </c>
      <c r="H21" s="35">
        <f t="shared" si="2"/>
        <v>2.5000000000000001E-2</v>
      </c>
      <c r="I21" s="35">
        <f t="shared" si="2"/>
        <v>0.06</v>
      </c>
      <c r="J21" s="35">
        <f t="shared" si="2"/>
        <v>0.01</v>
      </c>
      <c r="K21" s="35">
        <f t="shared" si="2"/>
        <v>2.5000000000000001E-2</v>
      </c>
      <c r="L21" s="35">
        <f t="shared" si="2"/>
        <v>0.06</v>
      </c>
      <c r="M21" s="35">
        <f t="shared" si="2"/>
        <v>5.0000000000000001E-3</v>
      </c>
      <c r="N21" s="35">
        <f t="shared" si="2"/>
        <v>4.3000000000000003E-2</v>
      </c>
      <c r="O21" s="35">
        <f t="shared" si="2"/>
        <v>4.4999999999999998E-2</v>
      </c>
      <c r="P21" s="35">
        <f t="shared" si="2"/>
        <v>2.5000000000000001E-2</v>
      </c>
      <c r="Q21" s="35">
        <f t="shared" si="2"/>
        <v>0.03</v>
      </c>
      <c r="R21" s="35">
        <f t="shared" si="2"/>
        <v>5.0000000000000001E-3</v>
      </c>
      <c r="S21" s="35">
        <f t="shared" si="2"/>
        <v>0.08</v>
      </c>
      <c r="T21" s="35">
        <f t="shared" si="2"/>
        <v>3.5000000000000003E-2</v>
      </c>
      <c r="U21" s="35">
        <f t="shared" si="2"/>
        <v>3.5000000000000003E-2</v>
      </c>
      <c r="V21" s="35">
        <f t="shared" si="2"/>
        <v>5.0000000000000001E-3</v>
      </c>
      <c r="W21" s="35">
        <f t="shared" si="2"/>
        <v>0</v>
      </c>
      <c r="X21" s="35">
        <f t="shared" si="2"/>
        <v>0</v>
      </c>
      <c r="Y21" s="8"/>
    </row>
    <row r="22" spans="1:25" x14ac:dyDescent="0.15">
      <c r="A22" s="70" t="s">
        <v>9</v>
      </c>
      <c r="B22" s="72"/>
      <c r="C22" s="36">
        <v>262</v>
      </c>
      <c r="D22" s="36">
        <v>2948</v>
      </c>
      <c r="E22" s="36">
        <v>1650</v>
      </c>
      <c r="F22" s="36">
        <v>608</v>
      </c>
      <c r="G22" s="36">
        <v>390</v>
      </c>
      <c r="H22" s="36">
        <v>698</v>
      </c>
      <c r="I22" s="36">
        <v>1347</v>
      </c>
      <c r="J22" s="36">
        <v>187</v>
      </c>
      <c r="K22" s="36">
        <v>153</v>
      </c>
      <c r="L22" s="36">
        <v>268</v>
      </c>
      <c r="M22" s="36">
        <v>128</v>
      </c>
      <c r="N22" s="36">
        <v>198</v>
      </c>
      <c r="O22" s="36">
        <v>157</v>
      </c>
      <c r="P22" s="36">
        <v>269</v>
      </c>
      <c r="Q22" s="36">
        <v>154</v>
      </c>
      <c r="R22" s="36">
        <v>147</v>
      </c>
      <c r="S22" s="36">
        <v>258</v>
      </c>
      <c r="T22" s="36">
        <v>1290</v>
      </c>
      <c r="U22" s="36">
        <v>708</v>
      </c>
      <c r="V22" s="36">
        <v>399</v>
      </c>
      <c r="W22" s="37"/>
      <c r="X22" s="37"/>
      <c r="Y22" s="8"/>
    </row>
    <row r="23" spans="1:25" x14ac:dyDescent="0.15">
      <c r="A23" s="38">
        <f>SUM(A17)</f>
        <v>1</v>
      </c>
      <c r="B23" s="39" t="s">
        <v>10</v>
      </c>
      <c r="C23" s="40">
        <f>SUM(C18*C22)</f>
        <v>20.96</v>
      </c>
      <c r="D23" s="40">
        <f>SUM(D18*D22)</f>
        <v>23.584</v>
      </c>
      <c r="E23" s="40">
        <f t="shared" ref="E23:X23" si="3">SUM(E18*E22)</f>
        <v>11.55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80.819999999999993</v>
      </c>
      <c r="J23" s="40">
        <f t="shared" si="3"/>
        <v>1.87</v>
      </c>
      <c r="K23" s="40">
        <f t="shared" si="3"/>
        <v>3.8250000000000002</v>
      </c>
      <c r="L23" s="40">
        <f t="shared" si="3"/>
        <v>16.079999999999998</v>
      </c>
      <c r="M23" s="40">
        <f t="shared" si="3"/>
        <v>0.64</v>
      </c>
      <c r="N23" s="40">
        <f t="shared" si="3"/>
        <v>0.59399999999999997</v>
      </c>
      <c r="O23" s="40">
        <f t="shared" si="3"/>
        <v>7.0649999999999995</v>
      </c>
      <c r="P23" s="40">
        <f t="shared" si="3"/>
        <v>6.7250000000000005</v>
      </c>
      <c r="Q23" s="40">
        <f t="shared" si="3"/>
        <v>4.62</v>
      </c>
      <c r="R23" s="40">
        <f t="shared" si="3"/>
        <v>0.73499999999999999</v>
      </c>
      <c r="S23" s="40">
        <f t="shared" si="3"/>
        <v>20.64</v>
      </c>
      <c r="T23" s="40">
        <f t="shared" si="3"/>
        <v>45.150000000000006</v>
      </c>
      <c r="U23" s="40">
        <f t="shared" si="3"/>
        <v>24.78</v>
      </c>
      <c r="V23" s="40">
        <f t="shared" si="3"/>
        <v>1.9950000000000001</v>
      </c>
      <c r="W23" s="40">
        <f t="shared" si="3"/>
        <v>0</v>
      </c>
      <c r="X23" s="40">
        <f t="shared" si="3"/>
        <v>0</v>
      </c>
      <c r="Y23" s="41">
        <f>SUM(C23:X23)</f>
        <v>271.63299999999998</v>
      </c>
    </row>
    <row r="24" spans="1:25" x14ac:dyDescent="0.15">
      <c r="A24" s="38">
        <f>SUM(A19)</f>
        <v>1</v>
      </c>
      <c r="B24" s="39" t="s">
        <v>10</v>
      </c>
      <c r="C24" s="40">
        <f>SUM(C20*C22)</f>
        <v>10.48</v>
      </c>
      <c r="D24" s="40">
        <f>SUM(D20*D22)</f>
        <v>0</v>
      </c>
      <c r="E24" s="40">
        <f t="shared" ref="E24:X24" si="4">SUM(E20*E22)</f>
        <v>11.55</v>
      </c>
      <c r="F24" s="40">
        <f t="shared" si="4"/>
        <v>9.1199999999999992</v>
      </c>
      <c r="G24" s="40">
        <f t="shared" si="4"/>
        <v>9.75</v>
      </c>
      <c r="H24" s="40">
        <f t="shared" si="4"/>
        <v>17.45</v>
      </c>
      <c r="I24" s="40">
        <f t="shared" si="4"/>
        <v>0</v>
      </c>
      <c r="J24" s="40">
        <f t="shared" si="4"/>
        <v>0</v>
      </c>
      <c r="K24" s="40">
        <f t="shared" si="4"/>
        <v>0</v>
      </c>
      <c r="L24" s="40">
        <f t="shared" si="4"/>
        <v>0</v>
      </c>
      <c r="M24" s="40">
        <f t="shared" si="4"/>
        <v>0</v>
      </c>
      <c r="N24" s="40">
        <f t="shared" si="4"/>
        <v>7.92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0</v>
      </c>
      <c r="W24" s="40">
        <f t="shared" si="4"/>
        <v>0</v>
      </c>
      <c r="X24" s="40">
        <f t="shared" si="4"/>
        <v>0</v>
      </c>
      <c r="Y24" s="41">
        <f>SUM(C24:X24)</f>
        <v>66.27</v>
      </c>
    </row>
    <row r="25" spans="1:25" x14ac:dyDescent="0.15">
      <c r="A25" s="61" t="s">
        <v>11</v>
      </c>
      <c r="B25" s="62"/>
      <c r="C25" s="42">
        <f>SUM(C23:C24)</f>
        <v>31.44</v>
      </c>
      <c r="D25" s="42">
        <f t="shared" ref="D25:X25" si="5">+D21*D22</f>
        <v>23.584</v>
      </c>
      <c r="E25" s="42">
        <f t="shared" si="5"/>
        <v>23.1</v>
      </c>
      <c r="F25" s="42">
        <f t="shared" si="5"/>
        <v>9.1199999999999992</v>
      </c>
      <c r="G25" s="42">
        <f t="shared" si="5"/>
        <v>9.75</v>
      </c>
      <c r="H25" s="42">
        <f t="shared" si="5"/>
        <v>17.45</v>
      </c>
      <c r="I25" s="42">
        <f t="shared" si="5"/>
        <v>80.819999999999993</v>
      </c>
      <c r="J25" s="42">
        <f t="shared" si="5"/>
        <v>1.87</v>
      </c>
      <c r="K25" s="42">
        <f t="shared" si="5"/>
        <v>3.8250000000000002</v>
      </c>
      <c r="L25" s="42">
        <f t="shared" si="5"/>
        <v>16.079999999999998</v>
      </c>
      <c r="M25" s="42">
        <f t="shared" si="5"/>
        <v>0.64</v>
      </c>
      <c r="N25" s="42">
        <f t="shared" si="5"/>
        <v>8.5140000000000011</v>
      </c>
      <c r="O25" s="42">
        <f t="shared" si="5"/>
        <v>7.0649999999999995</v>
      </c>
      <c r="P25" s="42">
        <f t="shared" si="5"/>
        <v>6.7250000000000005</v>
      </c>
      <c r="Q25" s="42">
        <f t="shared" si="5"/>
        <v>4.62</v>
      </c>
      <c r="R25" s="42">
        <f t="shared" si="5"/>
        <v>0.73499999999999999</v>
      </c>
      <c r="S25" s="42">
        <f t="shared" si="5"/>
        <v>20.64</v>
      </c>
      <c r="T25" s="42">
        <f t="shared" si="5"/>
        <v>45.150000000000006</v>
      </c>
      <c r="U25" s="42">
        <f t="shared" si="5"/>
        <v>24.78</v>
      </c>
      <c r="V25" s="42">
        <f t="shared" si="5"/>
        <v>1.9950000000000001</v>
      </c>
      <c r="W25" s="43">
        <f t="shared" si="5"/>
        <v>0</v>
      </c>
      <c r="X25" s="43">
        <f t="shared" si="5"/>
        <v>0</v>
      </c>
      <c r="Y25" s="41">
        <f>SUM(C25:X25)</f>
        <v>337.90300000000002</v>
      </c>
    </row>
    <row r="26" spans="1:25" x14ac:dyDescent="0.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</row>
    <row r="27" spans="1:25" s="47" customFormat="1" x14ac:dyDescent="0.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5"/>
    </row>
    <row r="28" spans="1:25" x14ac:dyDescent="0.15">
      <c r="A28" s="79" t="s">
        <v>12</v>
      </c>
      <c r="B28" s="79"/>
      <c r="C28" s="48"/>
      <c r="H28" s="79" t="s">
        <v>13</v>
      </c>
      <c r="I28" s="79"/>
      <c r="J28" s="79"/>
      <c r="K28" s="79"/>
      <c r="P28" s="79" t="s">
        <v>14</v>
      </c>
      <c r="Q28" s="79"/>
      <c r="R28" s="79"/>
      <c r="S28" s="79"/>
    </row>
    <row r="31" spans="1:25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2"/>
      <c r="M31" s="64" t="s">
        <v>1</v>
      </c>
      <c r="N31" s="64"/>
      <c r="O31" s="64"/>
      <c r="P31" s="64"/>
      <c r="Q31" s="64"/>
      <c r="R31" s="64" t="s">
        <v>73</v>
      </c>
      <c r="S31" s="64"/>
      <c r="T31" s="64"/>
      <c r="U31" s="64"/>
      <c r="V31" s="64"/>
    </row>
    <row r="32" spans="1:25" x14ac:dyDescent="0.15">
      <c r="B32" s="3" t="s">
        <v>3</v>
      </c>
      <c r="C32" s="4">
        <v>1</v>
      </c>
      <c r="D32" s="4">
        <v>1</v>
      </c>
      <c r="E32" s="5"/>
      <c r="F32" s="5"/>
      <c r="G32" s="5"/>
      <c r="H32" s="5"/>
      <c r="I32" s="5"/>
      <c r="J32" s="5"/>
      <c r="P32" s="65">
        <v>43005</v>
      </c>
      <c r="Q32" s="65"/>
      <c r="R32" s="65"/>
      <c r="S32" s="65"/>
      <c r="T32" s="5"/>
      <c r="U32" s="5"/>
      <c r="V32" s="5"/>
    </row>
    <row r="33" spans="1:25" x14ac:dyDescent="0.15">
      <c r="A33" s="66"/>
      <c r="B33" s="67"/>
      <c r="C33" s="70" t="s">
        <v>4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"/>
      <c r="X33" s="7"/>
      <c r="Y33" s="8"/>
    </row>
    <row r="34" spans="1:25" ht="67.5" thickBot="1" x14ac:dyDescent="0.2">
      <c r="A34" s="68"/>
      <c r="B34" s="69"/>
      <c r="C34" s="9" t="s">
        <v>19</v>
      </c>
      <c r="D34" s="11" t="s">
        <v>21</v>
      </c>
      <c r="E34" s="11" t="s">
        <v>66</v>
      </c>
      <c r="F34" s="11" t="s">
        <v>33</v>
      </c>
      <c r="G34" s="11" t="s">
        <v>59</v>
      </c>
      <c r="H34" s="11" t="s">
        <v>30</v>
      </c>
      <c r="I34" s="11" t="s">
        <v>34</v>
      </c>
      <c r="J34" s="11" t="s">
        <v>35</v>
      </c>
      <c r="K34" s="11" t="s">
        <v>26</v>
      </c>
      <c r="L34" s="11" t="s">
        <v>72</v>
      </c>
      <c r="M34" s="11"/>
      <c r="N34" s="11"/>
      <c r="O34" s="11"/>
      <c r="P34" s="11"/>
      <c r="Q34" s="11"/>
      <c r="R34" s="11"/>
      <c r="S34" s="11"/>
      <c r="T34" s="11"/>
      <c r="U34" s="11"/>
      <c r="V34" s="10"/>
      <c r="W34" s="10"/>
      <c r="X34" s="10"/>
      <c r="Y34" s="8"/>
    </row>
    <row r="35" spans="1:25" ht="11.25" customHeight="1" x14ac:dyDescent="0.15">
      <c r="A35" s="73" t="s">
        <v>5</v>
      </c>
      <c r="B35" s="14" t="s">
        <v>15</v>
      </c>
      <c r="C35" s="15"/>
      <c r="D35" s="15"/>
      <c r="E35" s="15"/>
      <c r="F35" s="15"/>
      <c r="G35" s="15"/>
      <c r="H35" s="15"/>
      <c r="I35" s="15"/>
      <c r="J35" s="15"/>
      <c r="K35" s="15"/>
      <c r="L35" s="15">
        <v>60</v>
      </c>
      <c r="M35" s="15"/>
      <c r="N35" s="15"/>
      <c r="O35" s="15"/>
      <c r="P35" s="15"/>
      <c r="Q35" s="15"/>
      <c r="R35" s="15"/>
      <c r="S35" s="15"/>
      <c r="T35" s="15"/>
      <c r="U35" s="15"/>
      <c r="V35" s="16"/>
      <c r="W35" s="16"/>
      <c r="X35" s="16"/>
      <c r="Y35" s="8"/>
    </row>
    <row r="36" spans="1:25" x14ac:dyDescent="0.15">
      <c r="A36" s="74"/>
      <c r="B36" s="17" t="s">
        <v>99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8"/>
    </row>
    <row r="37" spans="1:25" x14ac:dyDescent="0.15">
      <c r="A37" s="74"/>
      <c r="B37" s="17" t="s">
        <v>66</v>
      </c>
      <c r="C37" s="18"/>
      <c r="D37" s="18"/>
      <c r="E37" s="18">
        <v>40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8"/>
    </row>
    <row r="38" spans="1:25" ht="11.25" thickBot="1" x14ac:dyDescent="0.2">
      <c r="A38" s="75"/>
      <c r="B38" s="20" t="s">
        <v>19</v>
      </c>
      <c r="C38" s="21">
        <v>80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2"/>
      <c r="X38" s="22"/>
      <c r="Y38" s="8"/>
    </row>
    <row r="39" spans="1:25" ht="11.25" customHeight="1" x14ac:dyDescent="0.15">
      <c r="A39" s="73" t="s">
        <v>6</v>
      </c>
      <c r="B39" s="14" t="s">
        <v>18</v>
      </c>
      <c r="C39" s="15"/>
      <c r="D39" s="15"/>
      <c r="E39" s="15"/>
      <c r="F39" s="15"/>
      <c r="G39" s="15"/>
      <c r="H39" s="15">
        <v>15</v>
      </c>
      <c r="I39" s="15">
        <v>50</v>
      </c>
      <c r="J39" s="15">
        <v>35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8"/>
    </row>
    <row r="40" spans="1:25" x14ac:dyDescent="0.15">
      <c r="A40" s="74"/>
      <c r="B40" s="17" t="s">
        <v>76</v>
      </c>
      <c r="C40" s="18"/>
      <c r="D40" s="18">
        <v>12</v>
      </c>
      <c r="E40" s="18"/>
      <c r="F40" s="18">
        <v>3</v>
      </c>
      <c r="G40" s="18">
        <v>50</v>
      </c>
      <c r="H40" s="18"/>
      <c r="I40" s="18"/>
      <c r="J40" s="18"/>
      <c r="K40" s="18">
        <v>30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8"/>
    </row>
    <row r="41" spans="1:25" x14ac:dyDescent="0.15">
      <c r="A41" s="74"/>
      <c r="B41" s="17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ht="11.25" thickBot="1" x14ac:dyDescent="0.2">
      <c r="A42" s="75"/>
      <c r="B42" s="20" t="s">
        <v>19</v>
      </c>
      <c r="C42" s="21">
        <v>60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8"/>
    </row>
    <row r="43" spans="1:25" ht="11.25" customHeight="1" x14ac:dyDescent="0.15">
      <c r="A43" s="73" t="s">
        <v>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1"/>
      <c r="W43" s="51"/>
      <c r="X43" s="51"/>
      <c r="Y43" s="8"/>
    </row>
    <row r="44" spans="1:25" x14ac:dyDescent="0.15">
      <c r="A44" s="74"/>
      <c r="B44" s="5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3"/>
      <c r="W44" s="53"/>
      <c r="X44" s="53"/>
      <c r="Y44" s="8"/>
    </row>
    <row r="45" spans="1:25" x14ac:dyDescent="0.15">
      <c r="A45" s="74"/>
      <c r="B45" s="5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3"/>
      <c r="W45" s="53"/>
      <c r="X45" s="53"/>
      <c r="Y45" s="8"/>
    </row>
    <row r="46" spans="1:25" ht="11.25" thickBot="1" x14ac:dyDescent="0.2">
      <c r="A46" s="76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56"/>
      <c r="X46" s="56"/>
      <c r="Y46" s="8"/>
    </row>
    <row r="47" spans="1:25" ht="11.25" thickBot="1" x14ac:dyDescent="0.2">
      <c r="A47" s="24">
        <f>SUM(C32)</f>
        <v>1</v>
      </c>
      <c r="B47" s="25" t="s">
        <v>52</v>
      </c>
      <c r="C47" s="26">
        <f>SUM(C35:C38)</f>
        <v>80</v>
      </c>
      <c r="D47" s="26">
        <f t="shared" ref="D47:X47" si="6">SUM(D35:D38)</f>
        <v>0</v>
      </c>
      <c r="E47" s="26">
        <f t="shared" si="6"/>
        <v>40</v>
      </c>
      <c r="F47" s="26">
        <f t="shared" si="6"/>
        <v>0</v>
      </c>
      <c r="G47" s="26">
        <f t="shared" si="6"/>
        <v>0</v>
      </c>
      <c r="H47" s="26">
        <f t="shared" si="6"/>
        <v>0</v>
      </c>
      <c r="I47" s="26">
        <f t="shared" si="6"/>
        <v>0</v>
      </c>
      <c r="J47" s="26">
        <f t="shared" si="6"/>
        <v>0</v>
      </c>
      <c r="K47" s="26">
        <f t="shared" si="6"/>
        <v>0</v>
      </c>
      <c r="L47" s="26">
        <f t="shared" si="6"/>
        <v>60</v>
      </c>
      <c r="M47" s="26">
        <f t="shared" si="6"/>
        <v>0</v>
      </c>
      <c r="N47" s="26">
        <f t="shared" si="6"/>
        <v>0</v>
      </c>
      <c r="O47" s="26">
        <f t="shared" si="6"/>
        <v>0</v>
      </c>
      <c r="P47" s="26">
        <f t="shared" si="6"/>
        <v>0</v>
      </c>
      <c r="Q47" s="26">
        <f t="shared" si="6"/>
        <v>0</v>
      </c>
      <c r="R47" s="26">
        <f t="shared" si="6"/>
        <v>0</v>
      </c>
      <c r="S47" s="26">
        <f t="shared" si="6"/>
        <v>0</v>
      </c>
      <c r="T47" s="26">
        <f t="shared" si="6"/>
        <v>0</v>
      </c>
      <c r="U47" s="26">
        <f t="shared" si="6"/>
        <v>0</v>
      </c>
      <c r="V47" s="26">
        <f t="shared" si="6"/>
        <v>0</v>
      </c>
      <c r="W47" s="26">
        <f t="shared" si="6"/>
        <v>0</v>
      </c>
      <c r="X47" s="26">
        <f t="shared" si="6"/>
        <v>0</v>
      </c>
      <c r="Y47" s="8"/>
    </row>
    <row r="48" spans="1:25" x14ac:dyDescent="0.15">
      <c r="A48" s="27"/>
      <c r="B48" s="28" t="s">
        <v>53</v>
      </c>
      <c r="C48" s="29">
        <f>SUM(A47*C47)/1000</f>
        <v>0.08</v>
      </c>
      <c r="D48" s="29">
        <f>+(A47*D47)/1000</f>
        <v>0</v>
      </c>
      <c r="E48" s="29">
        <f>+(A47*E47)/1000</f>
        <v>0.04</v>
      </c>
      <c r="F48" s="29">
        <f>+(A47*F47)/1000</f>
        <v>0</v>
      </c>
      <c r="G48" s="29">
        <f>+(A47*G47)/1000</f>
        <v>0</v>
      </c>
      <c r="H48" s="29">
        <f>+(A47*H47)/1000</f>
        <v>0</v>
      </c>
      <c r="I48" s="29">
        <f>+(A47*I47)/1000</f>
        <v>0</v>
      </c>
      <c r="J48" s="29">
        <f>+(A47*J47)/1000</f>
        <v>0</v>
      </c>
      <c r="K48" s="29">
        <f>+(A47*K47)/1000</f>
        <v>0</v>
      </c>
      <c r="L48" s="29">
        <f>+(A47*L47)/1000</f>
        <v>0.06</v>
      </c>
      <c r="M48" s="29">
        <f>+(A47*M47)/1000</f>
        <v>0</v>
      </c>
      <c r="N48" s="29">
        <f>+(A47*N47)/1000</f>
        <v>0</v>
      </c>
      <c r="O48" s="29">
        <f>+(A47*O47)/1000</f>
        <v>0</v>
      </c>
      <c r="P48" s="29">
        <f>+(A47*P47)/1000</f>
        <v>0</v>
      </c>
      <c r="Q48" s="29">
        <f>+(A47*Q47)</f>
        <v>0</v>
      </c>
      <c r="R48" s="29">
        <f>+(A47*R47)/1000</f>
        <v>0</v>
      </c>
      <c r="S48" s="29">
        <f>+(A47*S47)/1000</f>
        <v>0</v>
      </c>
      <c r="T48" s="29">
        <f>+(A47*T47)/1000</f>
        <v>0</v>
      </c>
      <c r="U48" s="29">
        <f>+(A47*U47)/1000</f>
        <v>0</v>
      </c>
      <c r="V48" s="29">
        <f>+(A47*V47)/1000</f>
        <v>0</v>
      </c>
      <c r="W48" s="29">
        <f>+(A47*W47)/1000</f>
        <v>0</v>
      </c>
      <c r="X48" s="29">
        <f>+(A47*X47)/1000</f>
        <v>0</v>
      </c>
      <c r="Y48" s="8"/>
    </row>
    <row r="49" spans="1:25" x14ac:dyDescent="0.15">
      <c r="A49" s="24">
        <f>SUM(D32)</f>
        <v>1</v>
      </c>
      <c r="B49" s="28" t="s">
        <v>54</v>
      </c>
      <c r="C49" s="30">
        <f>SUM(C39:C42)</f>
        <v>60</v>
      </c>
      <c r="D49" s="30">
        <f t="shared" ref="D49:X49" si="7">SUM(D39:D42)</f>
        <v>12</v>
      </c>
      <c r="E49" s="30">
        <f t="shared" si="7"/>
        <v>0</v>
      </c>
      <c r="F49" s="30">
        <f t="shared" si="7"/>
        <v>3</v>
      </c>
      <c r="G49" s="30">
        <f t="shared" si="7"/>
        <v>50</v>
      </c>
      <c r="H49" s="30">
        <f t="shared" si="7"/>
        <v>15</v>
      </c>
      <c r="I49" s="30">
        <f t="shared" si="7"/>
        <v>50</v>
      </c>
      <c r="J49" s="30">
        <f t="shared" si="7"/>
        <v>35</v>
      </c>
      <c r="K49" s="30">
        <f t="shared" si="7"/>
        <v>30</v>
      </c>
      <c r="L49" s="30">
        <f t="shared" si="7"/>
        <v>0</v>
      </c>
      <c r="M49" s="30">
        <f t="shared" si="7"/>
        <v>0</v>
      </c>
      <c r="N49" s="30">
        <f t="shared" si="7"/>
        <v>0</v>
      </c>
      <c r="O49" s="30">
        <f t="shared" si="7"/>
        <v>0</v>
      </c>
      <c r="P49" s="30">
        <f t="shared" si="7"/>
        <v>0</v>
      </c>
      <c r="Q49" s="30">
        <f t="shared" si="7"/>
        <v>0</v>
      </c>
      <c r="R49" s="30">
        <f t="shared" si="7"/>
        <v>0</v>
      </c>
      <c r="S49" s="30">
        <f t="shared" si="7"/>
        <v>0</v>
      </c>
      <c r="T49" s="30">
        <f t="shared" si="7"/>
        <v>0</v>
      </c>
      <c r="U49" s="30">
        <f t="shared" si="7"/>
        <v>0</v>
      </c>
      <c r="V49" s="30">
        <f t="shared" si="7"/>
        <v>0</v>
      </c>
      <c r="W49" s="30">
        <f t="shared" si="7"/>
        <v>0</v>
      </c>
      <c r="X49" s="30">
        <f t="shared" si="7"/>
        <v>0</v>
      </c>
      <c r="Y49" s="8"/>
    </row>
    <row r="50" spans="1:25" ht="11.25" thickBot="1" x14ac:dyDescent="0.2">
      <c r="A50" s="31"/>
      <c r="B50" s="32" t="s">
        <v>55</v>
      </c>
      <c r="C50" s="33">
        <f>SUM(A49*C49)/1000</f>
        <v>0.06</v>
      </c>
      <c r="D50" s="33">
        <f>+(A49*D49)/1000</f>
        <v>1.2E-2</v>
      </c>
      <c r="E50" s="33">
        <f>+(A49*E49)/1000</f>
        <v>0</v>
      </c>
      <c r="F50" s="33">
        <f>+(A49*F49)/1000</f>
        <v>3.0000000000000001E-3</v>
      </c>
      <c r="G50" s="33">
        <f>+(A49*G49)/1000</f>
        <v>0.05</v>
      </c>
      <c r="H50" s="33">
        <f>+(A49*H49)/1000</f>
        <v>1.4999999999999999E-2</v>
      </c>
      <c r="I50" s="33">
        <f>+(A49*I49)/1000</f>
        <v>0.05</v>
      </c>
      <c r="J50" s="33">
        <f>+(A49*J49)/1000</f>
        <v>3.5000000000000003E-2</v>
      </c>
      <c r="K50" s="33">
        <f>+(A49*K49)/1000</f>
        <v>0.03</v>
      </c>
      <c r="L50" s="33">
        <f>+(A49*L49)/1000</f>
        <v>0</v>
      </c>
      <c r="M50" s="33">
        <f>+(A49*M49)/1000</f>
        <v>0</v>
      </c>
      <c r="N50" s="33">
        <f>+(A49*N49)/1000</f>
        <v>0</v>
      </c>
      <c r="O50" s="33">
        <f>+(A49*O49)/1000</f>
        <v>0</v>
      </c>
      <c r="P50" s="33">
        <f>+(A49*P49)/1000</f>
        <v>0</v>
      </c>
      <c r="Q50" s="33">
        <f>+(A49*Q49)</f>
        <v>0</v>
      </c>
      <c r="R50" s="33">
        <f>+(A49*R49)/1000</f>
        <v>0</v>
      </c>
      <c r="S50" s="33">
        <f>+(A49*S49)/1000</f>
        <v>0</v>
      </c>
      <c r="T50" s="33">
        <f>+(A49*T49)/1000</f>
        <v>0</v>
      </c>
      <c r="U50" s="33">
        <f>+(A49*U49)/1000</f>
        <v>0</v>
      </c>
      <c r="V50" s="34">
        <f>+(A49*V49)/1000</f>
        <v>0</v>
      </c>
      <c r="W50" s="34">
        <f>+(A49*W49)/1000</f>
        <v>0</v>
      </c>
      <c r="X50" s="34">
        <f>+(A49*X49)/1000</f>
        <v>0</v>
      </c>
      <c r="Y50" s="8"/>
    </row>
    <row r="51" spans="1:25" x14ac:dyDescent="0.15">
      <c r="A51" s="77" t="s">
        <v>8</v>
      </c>
      <c r="B51" s="78"/>
      <c r="C51" s="35">
        <f>+C48+C50</f>
        <v>0.14000000000000001</v>
      </c>
      <c r="D51" s="35">
        <f t="shared" ref="D51:X51" si="8">+D48+D50</f>
        <v>1.2E-2</v>
      </c>
      <c r="E51" s="35">
        <f t="shared" si="8"/>
        <v>0.04</v>
      </c>
      <c r="F51" s="35">
        <f t="shared" si="8"/>
        <v>3.0000000000000001E-3</v>
      </c>
      <c r="G51" s="35">
        <f t="shared" si="8"/>
        <v>0.05</v>
      </c>
      <c r="H51" s="35">
        <f t="shared" si="8"/>
        <v>1.4999999999999999E-2</v>
      </c>
      <c r="I51" s="35">
        <f t="shared" si="8"/>
        <v>0.05</v>
      </c>
      <c r="J51" s="35">
        <f t="shared" si="8"/>
        <v>3.5000000000000003E-2</v>
      </c>
      <c r="K51" s="35">
        <f t="shared" si="8"/>
        <v>0.03</v>
      </c>
      <c r="L51" s="35">
        <f t="shared" si="8"/>
        <v>0.06</v>
      </c>
      <c r="M51" s="35">
        <f t="shared" si="8"/>
        <v>0</v>
      </c>
      <c r="N51" s="35">
        <f t="shared" si="8"/>
        <v>0</v>
      </c>
      <c r="O51" s="35">
        <f t="shared" si="8"/>
        <v>0</v>
      </c>
      <c r="P51" s="35">
        <f t="shared" si="8"/>
        <v>0</v>
      </c>
      <c r="Q51" s="35">
        <f t="shared" si="8"/>
        <v>0</v>
      </c>
      <c r="R51" s="35">
        <f t="shared" si="8"/>
        <v>0</v>
      </c>
      <c r="S51" s="35">
        <f t="shared" si="8"/>
        <v>0</v>
      </c>
      <c r="T51" s="35">
        <f t="shared" si="8"/>
        <v>0</v>
      </c>
      <c r="U51" s="35">
        <f t="shared" si="8"/>
        <v>0</v>
      </c>
      <c r="V51" s="35">
        <f t="shared" si="8"/>
        <v>0</v>
      </c>
      <c r="W51" s="35">
        <f t="shared" si="8"/>
        <v>0</v>
      </c>
      <c r="X51" s="35">
        <f t="shared" si="8"/>
        <v>0</v>
      </c>
      <c r="Y51" s="8"/>
    </row>
    <row r="52" spans="1:25" x14ac:dyDescent="0.15">
      <c r="A52" s="70" t="s">
        <v>9</v>
      </c>
      <c r="B52" s="72"/>
      <c r="C52" s="36">
        <v>262</v>
      </c>
      <c r="D52" s="36">
        <v>608</v>
      </c>
      <c r="E52" s="36">
        <v>1550</v>
      </c>
      <c r="F52" s="36">
        <v>147</v>
      </c>
      <c r="G52" s="36">
        <v>444</v>
      </c>
      <c r="H52" s="36">
        <v>198</v>
      </c>
      <c r="I52" s="36">
        <v>157</v>
      </c>
      <c r="J52" s="36">
        <v>154</v>
      </c>
      <c r="K52" s="36">
        <v>2644</v>
      </c>
      <c r="L52" s="36">
        <v>268</v>
      </c>
      <c r="M52" s="36">
        <v>288</v>
      </c>
      <c r="N52" s="36"/>
      <c r="O52" s="36"/>
      <c r="P52" s="36"/>
      <c r="Q52" s="36"/>
      <c r="R52" s="36"/>
      <c r="S52" s="36"/>
      <c r="T52" s="36"/>
      <c r="U52" s="36"/>
      <c r="V52" s="37"/>
      <c r="W52" s="37"/>
      <c r="X52" s="37"/>
      <c r="Y52" s="8"/>
    </row>
    <row r="53" spans="1:25" x14ac:dyDescent="0.15">
      <c r="A53" s="38">
        <f>SUM(A47)</f>
        <v>1</v>
      </c>
      <c r="B53" s="39" t="s">
        <v>10</v>
      </c>
      <c r="C53" s="40">
        <f>SUM(C48*C52)</f>
        <v>20.96</v>
      </c>
      <c r="D53" s="40">
        <f>SUM(D48*D52)</f>
        <v>0</v>
      </c>
      <c r="E53" s="40">
        <f t="shared" ref="E53:X53" si="9">SUM(E48*E52)</f>
        <v>62</v>
      </c>
      <c r="F53" s="40">
        <f t="shared" si="9"/>
        <v>0</v>
      </c>
      <c r="G53" s="40">
        <f t="shared" si="9"/>
        <v>0</v>
      </c>
      <c r="H53" s="40">
        <f t="shared" si="9"/>
        <v>0</v>
      </c>
      <c r="I53" s="40">
        <f t="shared" si="9"/>
        <v>0</v>
      </c>
      <c r="J53" s="40">
        <f t="shared" si="9"/>
        <v>0</v>
      </c>
      <c r="K53" s="40">
        <f t="shared" si="9"/>
        <v>0</v>
      </c>
      <c r="L53" s="40">
        <f t="shared" si="9"/>
        <v>16.079999999999998</v>
      </c>
      <c r="M53" s="40">
        <f t="shared" si="9"/>
        <v>0</v>
      </c>
      <c r="N53" s="40">
        <f t="shared" si="9"/>
        <v>0</v>
      </c>
      <c r="O53" s="40">
        <f t="shared" si="9"/>
        <v>0</v>
      </c>
      <c r="P53" s="40">
        <f t="shared" si="9"/>
        <v>0</v>
      </c>
      <c r="Q53" s="40">
        <f t="shared" si="9"/>
        <v>0</v>
      </c>
      <c r="R53" s="40">
        <f t="shared" si="9"/>
        <v>0</v>
      </c>
      <c r="S53" s="40">
        <f t="shared" si="9"/>
        <v>0</v>
      </c>
      <c r="T53" s="40">
        <f t="shared" si="9"/>
        <v>0</v>
      </c>
      <c r="U53" s="40">
        <f t="shared" si="9"/>
        <v>0</v>
      </c>
      <c r="V53" s="40">
        <f t="shared" si="9"/>
        <v>0</v>
      </c>
      <c r="W53" s="40">
        <f t="shared" si="9"/>
        <v>0</v>
      </c>
      <c r="X53" s="40">
        <f t="shared" si="9"/>
        <v>0</v>
      </c>
      <c r="Y53" s="41">
        <f>SUM(C53:X53)</f>
        <v>99.04</v>
      </c>
    </row>
    <row r="54" spans="1:25" x14ac:dyDescent="0.15">
      <c r="A54" s="38">
        <f>SUM(A49)</f>
        <v>1</v>
      </c>
      <c r="B54" s="39" t="s">
        <v>10</v>
      </c>
      <c r="C54" s="40">
        <f>SUM(C50*C52)</f>
        <v>15.719999999999999</v>
      </c>
      <c r="D54" s="40">
        <f>SUM(D50*D52)</f>
        <v>7.2960000000000003</v>
      </c>
      <c r="E54" s="40">
        <f t="shared" ref="E54:X54" si="10">SUM(E50*E52)</f>
        <v>0</v>
      </c>
      <c r="F54" s="40">
        <f t="shared" si="10"/>
        <v>0.441</v>
      </c>
      <c r="G54" s="40">
        <f t="shared" si="10"/>
        <v>22.200000000000003</v>
      </c>
      <c r="H54" s="40">
        <f t="shared" si="10"/>
        <v>2.9699999999999998</v>
      </c>
      <c r="I54" s="40">
        <f t="shared" si="10"/>
        <v>7.8500000000000005</v>
      </c>
      <c r="J54" s="40">
        <f t="shared" si="10"/>
        <v>5.3900000000000006</v>
      </c>
      <c r="K54" s="40">
        <f t="shared" si="10"/>
        <v>79.319999999999993</v>
      </c>
      <c r="L54" s="40">
        <f t="shared" si="10"/>
        <v>0</v>
      </c>
      <c r="M54" s="40">
        <f t="shared" si="10"/>
        <v>0</v>
      </c>
      <c r="N54" s="40">
        <f t="shared" si="10"/>
        <v>0</v>
      </c>
      <c r="O54" s="40">
        <f t="shared" si="10"/>
        <v>0</v>
      </c>
      <c r="P54" s="40">
        <f t="shared" si="10"/>
        <v>0</v>
      </c>
      <c r="Q54" s="40">
        <f t="shared" si="10"/>
        <v>0</v>
      </c>
      <c r="R54" s="40">
        <f t="shared" si="10"/>
        <v>0</v>
      </c>
      <c r="S54" s="40">
        <f t="shared" si="10"/>
        <v>0</v>
      </c>
      <c r="T54" s="40">
        <f t="shared" si="10"/>
        <v>0</v>
      </c>
      <c r="U54" s="40">
        <f t="shared" si="10"/>
        <v>0</v>
      </c>
      <c r="V54" s="40">
        <f t="shared" si="10"/>
        <v>0</v>
      </c>
      <c r="W54" s="40">
        <f t="shared" si="10"/>
        <v>0</v>
      </c>
      <c r="X54" s="40">
        <f t="shared" si="10"/>
        <v>0</v>
      </c>
      <c r="Y54" s="41">
        <f>SUM(C54:X54)</f>
        <v>141.18699999999998</v>
      </c>
    </row>
    <row r="55" spans="1:25" x14ac:dyDescent="0.15">
      <c r="A55" s="61" t="s">
        <v>11</v>
      </c>
      <c r="B55" s="62"/>
      <c r="C55" s="42">
        <f>SUM(C53:C54)</f>
        <v>36.68</v>
      </c>
      <c r="D55" s="42">
        <f t="shared" ref="D55:X55" si="11">+D51*D52</f>
        <v>7.2960000000000003</v>
      </c>
      <c r="E55" s="42">
        <f t="shared" si="11"/>
        <v>62</v>
      </c>
      <c r="F55" s="42">
        <f t="shared" si="11"/>
        <v>0.441</v>
      </c>
      <c r="G55" s="42">
        <f t="shared" si="11"/>
        <v>22.200000000000003</v>
      </c>
      <c r="H55" s="42">
        <f t="shared" si="11"/>
        <v>2.9699999999999998</v>
      </c>
      <c r="I55" s="42">
        <f t="shared" si="11"/>
        <v>7.8500000000000005</v>
      </c>
      <c r="J55" s="42">
        <f t="shared" si="11"/>
        <v>5.3900000000000006</v>
      </c>
      <c r="K55" s="42">
        <f t="shared" si="11"/>
        <v>79.319999999999993</v>
      </c>
      <c r="L55" s="42">
        <f t="shared" si="11"/>
        <v>16.079999999999998</v>
      </c>
      <c r="M55" s="42">
        <f t="shared" si="11"/>
        <v>0</v>
      </c>
      <c r="N55" s="42">
        <f t="shared" si="11"/>
        <v>0</v>
      </c>
      <c r="O55" s="42">
        <f t="shared" si="11"/>
        <v>0</v>
      </c>
      <c r="P55" s="42">
        <f t="shared" si="11"/>
        <v>0</v>
      </c>
      <c r="Q55" s="42">
        <f t="shared" si="11"/>
        <v>0</v>
      </c>
      <c r="R55" s="42">
        <f t="shared" si="11"/>
        <v>0</v>
      </c>
      <c r="S55" s="42">
        <f t="shared" si="11"/>
        <v>0</v>
      </c>
      <c r="T55" s="42">
        <f t="shared" si="11"/>
        <v>0</v>
      </c>
      <c r="U55" s="42">
        <f t="shared" si="11"/>
        <v>0</v>
      </c>
      <c r="V55" s="43">
        <f t="shared" si="11"/>
        <v>0</v>
      </c>
      <c r="W55" s="43">
        <f t="shared" si="11"/>
        <v>0</v>
      </c>
      <c r="X55" s="43">
        <f t="shared" si="11"/>
        <v>0</v>
      </c>
      <c r="Y55" s="41">
        <f>SUM(C55:X55)</f>
        <v>240.22699999999998</v>
      </c>
    </row>
    <row r="56" spans="1:25" x14ac:dyDescent="0.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5"/>
    </row>
    <row r="57" spans="1:25" x14ac:dyDescent="0.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5"/>
    </row>
    <row r="58" spans="1:25" x14ac:dyDescent="0.15">
      <c r="A58" s="79" t="s">
        <v>12</v>
      </c>
      <c r="B58" s="79"/>
      <c r="C58" s="48"/>
      <c r="H58" s="79" t="s">
        <v>13</v>
      </c>
      <c r="I58" s="79"/>
      <c r="J58" s="79"/>
      <c r="K58" s="79"/>
      <c r="P58" s="79" t="s">
        <v>14</v>
      </c>
      <c r="Q58" s="79"/>
      <c r="R58" s="79"/>
      <c r="S58" s="7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5" workbookViewId="0">
      <selection activeCell="B41" sqref="B41"/>
    </sheetView>
  </sheetViews>
  <sheetFormatPr defaultRowHeight="10.5" x14ac:dyDescent="0.15"/>
  <cols>
    <col min="1" max="1" width="3.140625" style="1" customWidth="1"/>
    <col min="2" max="2" width="10.285156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2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65">
        <v>43006</v>
      </c>
      <c r="Q2" s="65"/>
      <c r="R2" s="65"/>
      <c r="S2" s="65"/>
      <c r="T2" s="5"/>
      <c r="U2" s="5"/>
      <c r="V2" s="5"/>
    </row>
    <row r="3" spans="1:25" x14ac:dyDescent="0.15">
      <c r="A3" s="66"/>
      <c r="B3" s="67"/>
      <c r="C3" s="70" t="s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"/>
      <c r="X3" s="7"/>
      <c r="Y3" s="8"/>
    </row>
    <row r="4" spans="1:25" ht="55.5" thickBot="1" x14ac:dyDescent="0.2">
      <c r="A4" s="68"/>
      <c r="B4" s="69"/>
      <c r="C4" s="9" t="s">
        <v>19</v>
      </c>
      <c r="D4" s="10" t="s">
        <v>21</v>
      </c>
      <c r="E4" s="11" t="s">
        <v>39</v>
      </c>
      <c r="F4" s="11" t="s">
        <v>22</v>
      </c>
      <c r="G4" s="11" t="s">
        <v>23</v>
      </c>
      <c r="H4" s="11" t="s">
        <v>36</v>
      </c>
      <c r="I4" s="12" t="s">
        <v>47</v>
      </c>
      <c r="J4" s="11" t="s">
        <v>29</v>
      </c>
      <c r="K4" s="11" t="s">
        <v>34</v>
      </c>
      <c r="L4" s="11" t="s">
        <v>35</v>
      </c>
      <c r="M4" s="11" t="s">
        <v>41</v>
      </c>
      <c r="N4" s="12" t="s">
        <v>28</v>
      </c>
      <c r="O4" s="11" t="s">
        <v>20</v>
      </c>
      <c r="P4" s="11" t="s">
        <v>26</v>
      </c>
      <c r="Q4" s="11" t="s">
        <v>31</v>
      </c>
      <c r="R4" s="11" t="s">
        <v>32</v>
      </c>
      <c r="S4" s="11" t="s">
        <v>33</v>
      </c>
      <c r="T4" s="11" t="s">
        <v>72</v>
      </c>
      <c r="U4" s="12" t="s">
        <v>75</v>
      </c>
      <c r="V4" s="13" t="s">
        <v>27</v>
      </c>
      <c r="W4" s="10" t="s">
        <v>30</v>
      </c>
      <c r="X4" s="10" t="s">
        <v>25</v>
      </c>
      <c r="Y4" s="8"/>
    </row>
    <row r="5" spans="1:25" ht="11.25" customHeight="1" x14ac:dyDescent="0.15">
      <c r="A5" s="73" t="s">
        <v>5</v>
      </c>
      <c r="B5" s="14" t="s">
        <v>15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>
        <v>80</v>
      </c>
      <c r="U5" s="15">
        <v>80</v>
      </c>
      <c r="V5" s="16"/>
      <c r="W5" s="16"/>
      <c r="X5" s="16"/>
      <c r="Y5" s="8"/>
    </row>
    <row r="6" spans="1:25" x14ac:dyDescent="0.15">
      <c r="A6" s="74"/>
      <c r="B6" s="17" t="s">
        <v>16</v>
      </c>
      <c r="C6" s="18"/>
      <c r="D6" s="18"/>
      <c r="E6" s="18"/>
      <c r="F6" s="18"/>
      <c r="G6" s="18">
        <v>20</v>
      </c>
      <c r="H6" s="18">
        <v>25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>
        <v>10</v>
      </c>
      <c r="U6" s="18"/>
      <c r="V6" s="19"/>
      <c r="W6" s="19"/>
      <c r="X6" s="19"/>
      <c r="Y6" s="8"/>
    </row>
    <row r="7" spans="1:25" x14ac:dyDescent="0.15">
      <c r="A7" s="74"/>
      <c r="B7" s="17" t="s">
        <v>38</v>
      </c>
      <c r="C7" s="18"/>
      <c r="D7" s="18">
        <v>5</v>
      </c>
      <c r="E7" s="18"/>
      <c r="F7" s="18"/>
      <c r="G7" s="18">
        <v>18</v>
      </c>
      <c r="H7" s="18"/>
      <c r="I7" s="18"/>
      <c r="J7" s="18"/>
      <c r="K7" s="18"/>
      <c r="L7" s="18"/>
      <c r="M7" s="18"/>
      <c r="N7" s="18"/>
      <c r="O7" s="18">
        <v>25</v>
      </c>
      <c r="P7" s="18"/>
      <c r="Q7" s="18">
        <v>0.1</v>
      </c>
      <c r="R7" s="18">
        <v>28</v>
      </c>
      <c r="S7" s="18"/>
      <c r="T7" s="18"/>
      <c r="U7" s="18"/>
      <c r="V7" s="19"/>
      <c r="W7" s="19"/>
      <c r="X7" s="19"/>
      <c r="Y7" s="8"/>
    </row>
    <row r="8" spans="1:25" ht="11.25" thickBot="1" x14ac:dyDescent="0.2">
      <c r="A8" s="75"/>
      <c r="B8" s="20" t="s">
        <v>17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73" t="s">
        <v>6</v>
      </c>
      <c r="B9" s="14" t="s">
        <v>30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6">
        <v>30</v>
      </c>
      <c r="X9" s="16"/>
      <c r="Y9" s="8"/>
    </row>
    <row r="10" spans="1:25" x14ac:dyDescent="0.15">
      <c r="A10" s="74"/>
      <c r="B10" s="23" t="s">
        <v>35</v>
      </c>
      <c r="C10" s="18"/>
      <c r="D10" s="18"/>
      <c r="E10" s="18"/>
      <c r="F10" s="18"/>
      <c r="G10" s="18"/>
      <c r="H10" s="18"/>
      <c r="I10" s="18"/>
      <c r="J10" s="18"/>
      <c r="K10" s="18"/>
      <c r="L10" s="18">
        <v>50</v>
      </c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19"/>
      <c r="Y10" s="8"/>
    </row>
    <row r="11" spans="1:25" x14ac:dyDescent="0.15">
      <c r="A11" s="74"/>
      <c r="B11" s="23" t="s">
        <v>45</v>
      </c>
      <c r="C11" s="18"/>
      <c r="D11" s="18"/>
      <c r="E11" s="18">
        <v>8</v>
      </c>
      <c r="F11" s="18"/>
      <c r="G11" s="18"/>
      <c r="H11" s="18"/>
      <c r="I11" s="18">
        <v>25</v>
      </c>
      <c r="J11" s="18">
        <v>5</v>
      </c>
      <c r="K11" s="18">
        <v>5</v>
      </c>
      <c r="L11" s="18"/>
      <c r="M11" s="18">
        <v>40</v>
      </c>
      <c r="N11" s="18">
        <v>25</v>
      </c>
      <c r="O11" s="18"/>
      <c r="P11" s="18">
        <v>45</v>
      </c>
      <c r="Q11" s="18"/>
      <c r="R11" s="18">
        <v>3</v>
      </c>
      <c r="S11" s="18">
        <v>5</v>
      </c>
      <c r="T11" s="18"/>
      <c r="U11" s="18"/>
      <c r="V11" s="19">
        <v>20</v>
      </c>
      <c r="W11" s="19">
        <v>3</v>
      </c>
      <c r="X11" s="19"/>
      <c r="Y11" s="8"/>
    </row>
    <row r="12" spans="1:25" ht="11.25" thickBot="1" x14ac:dyDescent="0.2">
      <c r="A12" s="75"/>
      <c r="B12" s="20" t="s">
        <v>94</v>
      </c>
      <c r="C12" s="21">
        <v>40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2">
        <v>10</v>
      </c>
      <c r="Y12" s="8"/>
    </row>
    <row r="13" spans="1:25" ht="11.25" customHeight="1" x14ac:dyDescent="0.15">
      <c r="A13" s="73" t="s">
        <v>7</v>
      </c>
      <c r="B13" s="14" t="s">
        <v>35</v>
      </c>
      <c r="C13" s="15"/>
      <c r="D13" s="15"/>
      <c r="E13" s="15"/>
      <c r="F13" s="15"/>
      <c r="G13" s="15"/>
      <c r="H13" s="15"/>
      <c r="I13" s="15"/>
      <c r="J13" s="15"/>
      <c r="K13" s="15"/>
      <c r="L13" s="15">
        <v>50</v>
      </c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8"/>
    </row>
    <row r="14" spans="1:25" x14ac:dyDescent="0.15">
      <c r="A14" s="74"/>
      <c r="B14" s="17" t="s">
        <v>100</v>
      </c>
      <c r="C14" s="18"/>
      <c r="D14" s="18"/>
      <c r="E14" s="18">
        <v>13</v>
      </c>
      <c r="F14" s="18"/>
      <c r="G14" s="18"/>
      <c r="H14" s="18"/>
      <c r="I14" s="18"/>
      <c r="J14" s="18"/>
      <c r="K14" s="18">
        <v>150</v>
      </c>
      <c r="L14" s="18"/>
      <c r="M14" s="18"/>
      <c r="N14" s="18"/>
      <c r="O14" s="18"/>
      <c r="P14" s="18"/>
      <c r="Q14" s="18">
        <v>0.5</v>
      </c>
      <c r="R14" s="18"/>
      <c r="S14" s="18"/>
      <c r="T14" s="18"/>
      <c r="U14" s="18"/>
      <c r="V14" s="19"/>
      <c r="W14" s="19">
        <v>5</v>
      </c>
      <c r="X14" s="19"/>
      <c r="Y14" s="8"/>
    </row>
    <row r="15" spans="1:25" x14ac:dyDescent="0.15">
      <c r="A15" s="74"/>
      <c r="B15" s="17" t="s">
        <v>19</v>
      </c>
      <c r="C15" s="18">
        <v>40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76"/>
      <c r="B16" s="20" t="s">
        <v>22</v>
      </c>
      <c r="C16" s="21"/>
      <c r="D16" s="21"/>
      <c r="E16" s="21"/>
      <c r="F16" s="21">
        <v>7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5" ht="11.25" thickBot="1" x14ac:dyDescent="0.2">
      <c r="A17" s="24">
        <f>SUM(C2)</f>
        <v>1</v>
      </c>
      <c r="B17" s="25" t="s">
        <v>48</v>
      </c>
      <c r="C17" s="26">
        <f>SUM(C5:C12)</f>
        <v>80</v>
      </c>
      <c r="D17" s="26">
        <f t="shared" ref="D17:X17" si="0">SUM(D5:D12)</f>
        <v>5</v>
      </c>
      <c r="E17" s="26">
        <f t="shared" si="0"/>
        <v>8</v>
      </c>
      <c r="F17" s="26">
        <f t="shared" si="0"/>
        <v>0</v>
      </c>
      <c r="G17" s="26">
        <f t="shared" si="0"/>
        <v>38</v>
      </c>
      <c r="H17" s="26">
        <f t="shared" si="0"/>
        <v>25</v>
      </c>
      <c r="I17" s="26">
        <f t="shared" si="0"/>
        <v>25</v>
      </c>
      <c r="J17" s="26">
        <f t="shared" si="0"/>
        <v>5</v>
      </c>
      <c r="K17" s="26">
        <f t="shared" si="0"/>
        <v>5</v>
      </c>
      <c r="L17" s="26">
        <f t="shared" si="0"/>
        <v>50</v>
      </c>
      <c r="M17" s="26">
        <f t="shared" si="0"/>
        <v>40</v>
      </c>
      <c r="N17" s="26">
        <f t="shared" si="0"/>
        <v>25</v>
      </c>
      <c r="O17" s="26">
        <f t="shared" si="0"/>
        <v>25</v>
      </c>
      <c r="P17" s="26">
        <f t="shared" si="0"/>
        <v>45</v>
      </c>
      <c r="Q17" s="26">
        <f t="shared" si="0"/>
        <v>0.1</v>
      </c>
      <c r="R17" s="26">
        <f t="shared" si="0"/>
        <v>31</v>
      </c>
      <c r="S17" s="26">
        <f t="shared" si="0"/>
        <v>5</v>
      </c>
      <c r="T17" s="26">
        <f t="shared" si="0"/>
        <v>90</v>
      </c>
      <c r="U17" s="26">
        <f t="shared" si="0"/>
        <v>80</v>
      </c>
      <c r="V17" s="26">
        <f t="shared" si="0"/>
        <v>20</v>
      </c>
      <c r="W17" s="58">
        <f t="shared" si="0"/>
        <v>33</v>
      </c>
      <c r="X17" s="58">
        <f t="shared" si="0"/>
        <v>10</v>
      </c>
      <c r="Y17" s="8"/>
    </row>
    <row r="18" spans="1:25" x14ac:dyDescent="0.15">
      <c r="A18" s="27"/>
      <c r="B18" s="28" t="s">
        <v>49</v>
      </c>
      <c r="C18" s="29">
        <f>SUM(A17*C17)/1000</f>
        <v>0.08</v>
      </c>
      <c r="D18" s="29">
        <f>+(A17*D17)/1000</f>
        <v>5.0000000000000001E-3</v>
      </c>
      <c r="E18" s="29">
        <f>+(A17*E17)/1000</f>
        <v>8.0000000000000002E-3</v>
      </c>
      <c r="F18" s="29">
        <f>+(A17*F17)/1000</f>
        <v>0</v>
      </c>
      <c r="G18" s="29">
        <f>+(A17*G17)/1000</f>
        <v>3.7999999999999999E-2</v>
      </c>
      <c r="H18" s="29">
        <f>+(A17*H17)/1000</f>
        <v>2.5000000000000001E-2</v>
      </c>
      <c r="I18" s="29">
        <f>+(A17*I17)/1000</f>
        <v>2.5000000000000001E-2</v>
      </c>
      <c r="J18" s="29">
        <f>+(A17*J17)/1000</f>
        <v>5.0000000000000001E-3</v>
      </c>
      <c r="K18" s="29">
        <f>+(A17*K17)/1000</f>
        <v>5.0000000000000001E-3</v>
      </c>
      <c r="L18" s="29">
        <f>+(A17*L17)/1000</f>
        <v>0.05</v>
      </c>
      <c r="M18" s="29">
        <f>+(A17*M17)/1000</f>
        <v>0.04</v>
      </c>
      <c r="N18" s="29">
        <f>+(A17*N17)/1000</f>
        <v>2.5000000000000001E-2</v>
      </c>
      <c r="O18" s="29">
        <f>+(A17*O17)/1000</f>
        <v>2.5000000000000001E-2</v>
      </c>
      <c r="P18" s="29">
        <f>+(A17*P17)/1000</f>
        <v>4.4999999999999998E-2</v>
      </c>
      <c r="Q18" s="29">
        <f>+(A17*Q17)</f>
        <v>0.1</v>
      </c>
      <c r="R18" s="29">
        <f>+(A17*R17)/1000</f>
        <v>3.1E-2</v>
      </c>
      <c r="S18" s="29">
        <f>+(A17*S17)/1000</f>
        <v>5.0000000000000001E-3</v>
      </c>
      <c r="T18" s="29">
        <f>+(A17*T17)/1000</f>
        <v>0.09</v>
      </c>
      <c r="U18" s="29">
        <f>+(A17*U17)/1000</f>
        <v>0.08</v>
      </c>
      <c r="V18" s="29">
        <f>+(A17*V17)/1000</f>
        <v>0.02</v>
      </c>
      <c r="W18" s="29">
        <f>+(A17*W17)/1000</f>
        <v>3.3000000000000002E-2</v>
      </c>
      <c r="X18" s="29">
        <f>+(A17*X17)/1000</f>
        <v>0.01</v>
      </c>
      <c r="Y18" s="8"/>
    </row>
    <row r="19" spans="1:25" x14ac:dyDescent="0.15">
      <c r="A19" s="24">
        <f>SUM(D2)</f>
        <v>1</v>
      </c>
      <c r="B19" s="28" t="s">
        <v>50</v>
      </c>
      <c r="C19" s="30">
        <f>SUM(C13:C16)</f>
        <v>40</v>
      </c>
      <c r="D19" s="30">
        <f t="shared" ref="D19:X19" si="1">SUM(D13:D16)</f>
        <v>0</v>
      </c>
      <c r="E19" s="30">
        <f t="shared" si="1"/>
        <v>13</v>
      </c>
      <c r="F19" s="30">
        <f t="shared" si="1"/>
        <v>7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150</v>
      </c>
      <c r="L19" s="30">
        <f t="shared" si="1"/>
        <v>50</v>
      </c>
      <c r="M19" s="30">
        <f t="shared" si="1"/>
        <v>0</v>
      </c>
      <c r="N19" s="30">
        <f>SUM(N13:N16)</f>
        <v>0</v>
      </c>
      <c r="O19" s="30">
        <f t="shared" si="1"/>
        <v>0</v>
      </c>
      <c r="P19" s="30">
        <f t="shared" si="1"/>
        <v>0</v>
      </c>
      <c r="Q19" s="30">
        <f t="shared" si="1"/>
        <v>0.5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59">
        <f t="shared" si="1"/>
        <v>5</v>
      </c>
      <c r="X19" s="59">
        <f t="shared" si="1"/>
        <v>0</v>
      </c>
      <c r="Y19" s="8"/>
    </row>
    <row r="20" spans="1:25" ht="11.25" thickBot="1" x14ac:dyDescent="0.2">
      <c r="A20" s="31"/>
      <c r="B20" s="32" t="s">
        <v>51</v>
      </c>
      <c r="C20" s="33">
        <f>SUM(A19*C19)/1000</f>
        <v>0.04</v>
      </c>
      <c r="D20" s="33">
        <f>+(A19*D19)/1000</f>
        <v>0</v>
      </c>
      <c r="E20" s="33">
        <f>+(A19*E19)/1000</f>
        <v>1.2999999999999999E-2</v>
      </c>
      <c r="F20" s="33">
        <f>+(A19*F19)/1000</f>
        <v>7.0000000000000001E-3</v>
      </c>
      <c r="G20" s="33">
        <f>+(A19*G19)/1000</f>
        <v>0</v>
      </c>
      <c r="H20" s="33">
        <f>+(A19*H19)/1000</f>
        <v>0</v>
      </c>
      <c r="I20" s="33">
        <f>+(A19*I19)/1000</f>
        <v>0</v>
      </c>
      <c r="J20" s="33">
        <f>+(A19*J19)/1000</f>
        <v>0</v>
      </c>
      <c r="K20" s="33">
        <f>+(A19*K19)/1000</f>
        <v>0.15</v>
      </c>
      <c r="L20" s="33">
        <f>+(A19*L19)/1000</f>
        <v>0.05</v>
      </c>
      <c r="M20" s="33">
        <f>+(A19*M19)/1000</f>
        <v>0</v>
      </c>
      <c r="N20" s="33">
        <f>+(A19*N19)/1000</f>
        <v>0</v>
      </c>
      <c r="O20" s="33">
        <f>+(A19*O19)/1000</f>
        <v>0</v>
      </c>
      <c r="P20" s="33">
        <f>+(A19*P19)/1000</f>
        <v>0</v>
      </c>
      <c r="Q20" s="33">
        <f>+(A19*Q19)</f>
        <v>0.5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4">
        <f>+(A19*W19)/1000</f>
        <v>5.0000000000000001E-3</v>
      </c>
      <c r="X20" s="34">
        <f>+(A19*X19)/1000</f>
        <v>0</v>
      </c>
      <c r="Y20" s="8"/>
    </row>
    <row r="21" spans="1:25" x14ac:dyDescent="0.15">
      <c r="A21" s="77" t="s">
        <v>8</v>
      </c>
      <c r="B21" s="78"/>
      <c r="C21" s="35">
        <f>+C20+C18</f>
        <v>0.12</v>
      </c>
      <c r="D21" s="35">
        <f t="shared" ref="D21:X21" si="2">+D20+D18</f>
        <v>5.0000000000000001E-3</v>
      </c>
      <c r="E21" s="35">
        <f t="shared" si="2"/>
        <v>2.0999999999999998E-2</v>
      </c>
      <c r="F21" s="35">
        <f t="shared" si="2"/>
        <v>7.0000000000000001E-3</v>
      </c>
      <c r="G21" s="35">
        <f t="shared" si="2"/>
        <v>3.7999999999999999E-2</v>
      </c>
      <c r="H21" s="35">
        <f t="shared" si="2"/>
        <v>2.5000000000000001E-2</v>
      </c>
      <c r="I21" s="35">
        <f t="shared" si="2"/>
        <v>2.5000000000000001E-2</v>
      </c>
      <c r="J21" s="35">
        <f t="shared" si="2"/>
        <v>5.0000000000000001E-3</v>
      </c>
      <c r="K21" s="35">
        <f t="shared" si="2"/>
        <v>0.155</v>
      </c>
      <c r="L21" s="35">
        <f t="shared" si="2"/>
        <v>0.1</v>
      </c>
      <c r="M21" s="35">
        <f t="shared" si="2"/>
        <v>0.04</v>
      </c>
      <c r="N21" s="35">
        <f t="shared" si="2"/>
        <v>2.5000000000000001E-2</v>
      </c>
      <c r="O21" s="35">
        <f t="shared" si="2"/>
        <v>2.5000000000000001E-2</v>
      </c>
      <c r="P21" s="35">
        <f t="shared" si="2"/>
        <v>4.4999999999999998E-2</v>
      </c>
      <c r="Q21" s="35">
        <f t="shared" si="2"/>
        <v>0.6</v>
      </c>
      <c r="R21" s="35">
        <f t="shared" si="2"/>
        <v>3.1E-2</v>
      </c>
      <c r="S21" s="35">
        <f t="shared" si="2"/>
        <v>5.0000000000000001E-3</v>
      </c>
      <c r="T21" s="35">
        <f t="shared" si="2"/>
        <v>0.09</v>
      </c>
      <c r="U21" s="35">
        <f t="shared" si="2"/>
        <v>0.08</v>
      </c>
      <c r="V21" s="35">
        <f t="shared" si="2"/>
        <v>0.02</v>
      </c>
      <c r="W21" s="57">
        <f t="shared" si="2"/>
        <v>3.7999999999999999E-2</v>
      </c>
      <c r="X21" s="57">
        <f t="shared" si="2"/>
        <v>0.01</v>
      </c>
      <c r="Y21" s="8"/>
    </row>
    <row r="22" spans="1:25" x14ac:dyDescent="0.15">
      <c r="A22" s="70" t="s">
        <v>9</v>
      </c>
      <c r="B22" s="72"/>
      <c r="C22" s="36">
        <v>262</v>
      </c>
      <c r="D22" s="36">
        <v>608</v>
      </c>
      <c r="E22" s="36">
        <v>2948</v>
      </c>
      <c r="F22" s="36">
        <v>1650</v>
      </c>
      <c r="G22" s="36">
        <v>399</v>
      </c>
      <c r="H22" s="36">
        <v>288</v>
      </c>
      <c r="I22" s="36">
        <v>138</v>
      </c>
      <c r="J22" s="36">
        <v>128</v>
      </c>
      <c r="K22" s="36">
        <v>157</v>
      </c>
      <c r="L22" s="36">
        <v>154</v>
      </c>
      <c r="M22" s="36">
        <v>154</v>
      </c>
      <c r="N22" s="36">
        <v>153</v>
      </c>
      <c r="O22" s="36">
        <v>330</v>
      </c>
      <c r="P22" s="36">
        <v>2644</v>
      </c>
      <c r="Q22" s="36">
        <v>57</v>
      </c>
      <c r="R22" s="36">
        <v>227</v>
      </c>
      <c r="S22" s="36">
        <v>147</v>
      </c>
      <c r="T22" s="36">
        <v>268</v>
      </c>
      <c r="U22" s="36">
        <v>358</v>
      </c>
      <c r="V22" s="36">
        <v>187</v>
      </c>
      <c r="W22" s="37">
        <v>198</v>
      </c>
      <c r="X22" s="37">
        <v>708</v>
      </c>
      <c r="Y22" s="8"/>
    </row>
    <row r="23" spans="1:25" x14ac:dyDescent="0.15">
      <c r="A23" s="38">
        <f>SUM(A17)</f>
        <v>1</v>
      </c>
      <c r="B23" s="39" t="s">
        <v>10</v>
      </c>
      <c r="C23" s="40">
        <f>SUM(C18*C22)</f>
        <v>20.96</v>
      </c>
      <c r="D23" s="40">
        <f>SUM(D18*D22)</f>
        <v>3.04</v>
      </c>
      <c r="E23" s="40">
        <f t="shared" ref="E23:X23" si="3">SUM(E18*E22)</f>
        <v>23.584</v>
      </c>
      <c r="F23" s="40">
        <f t="shared" si="3"/>
        <v>0</v>
      </c>
      <c r="G23" s="40">
        <f t="shared" si="3"/>
        <v>15.161999999999999</v>
      </c>
      <c r="H23" s="40">
        <f t="shared" si="3"/>
        <v>7.2</v>
      </c>
      <c r="I23" s="40">
        <f t="shared" si="3"/>
        <v>3.45</v>
      </c>
      <c r="J23" s="40">
        <f t="shared" si="3"/>
        <v>0.64</v>
      </c>
      <c r="K23" s="40">
        <f t="shared" si="3"/>
        <v>0.78500000000000003</v>
      </c>
      <c r="L23" s="40">
        <f t="shared" si="3"/>
        <v>7.7</v>
      </c>
      <c r="M23" s="40">
        <f t="shared" si="3"/>
        <v>6.16</v>
      </c>
      <c r="N23" s="40">
        <f t="shared" si="3"/>
        <v>3.8250000000000002</v>
      </c>
      <c r="O23" s="40">
        <f t="shared" si="3"/>
        <v>8.25</v>
      </c>
      <c r="P23" s="40">
        <f t="shared" si="3"/>
        <v>118.97999999999999</v>
      </c>
      <c r="Q23" s="40">
        <f t="shared" si="3"/>
        <v>5.7</v>
      </c>
      <c r="R23" s="40">
        <f t="shared" si="3"/>
        <v>7.0369999999999999</v>
      </c>
      <c r="S23" s="40">
        <f t="shared" si="3"/>
        <v>0.73499999999999999</v>
      </c>
      <c r="T23" s="40">
        <f t="shared" si="3"/>
        <v>24.119999999999997</v>
      </c>
      <c r="U23" s="40">
        <f t="shared" si="3"/>
        <v>28.64</v>
      </c>
      <c r="V23" s="40">
        <f t="shared" si="3"/>
        <v>3.74</v>
      </c>
      <c r="W23" s="40">
        <f t="shared" si="3"/>
        <v>6.5340000000000007</v>
      </c>
      <c r="X23" s="40">
        <f t="shared" si="3"/>
        <v>7.08</v>
      </c>
      <c r="Y23" s="41">
        <f>SUM(C23:X23)</f>
        <v>303.32199999999995</v>
      </c>
    </row>
    <row r="24" spans="1:25" x14ac:dyDescent="0.15">
      <c r="A24" s="38">
        <f>SUM(A19)</f>
        <v>1</v>
      </c>
      <c r="B24" s="39" t="s">
        <v>10</v>
      </c>
      <c r="C24" s="40">
        <f>SUM(C20*C22)</f>
        <v>10.48</v>
      </c>
      <c r="D24" s="40">
        <f>SUM(D20*D22)</f>
        <v>0</v>
      </c>
      <c r="E24" s="40">
        <f t="shared" ref="E24:X24" si="4">SUM(E20*E22)</f>
        <v>38.323999999999998</v>
      </c>
      <c r="F24" s="40">
        <f t="shared" si="4"/>
        <v>11.55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40">
        <f t="shared" si="4"/>
        <v>0</v>
      </c>
      <c r="K24" s="40">
        <f t="shared" si="4"/>
        <v>23.55</v>
      </c>
      <c r="L24" s="40">
        <f t="shared" si="4"/>
        <v>7.7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28.5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0</v>
      </c>
      <c r="W24" s="40">
        <f t="shared" si="4"/>
        <v>0.99</v>
      </c>
      <c r="X24" s="40">
        <f t="shared" si="4"/>
        <v>0</v>
      </c>
      <c r="Y24" s="41">
        <f>SUM(C24:X24)</f>
        <v>121.09399999999999</v>
      </c>
    </row>
    <row r="25" spans="1:25" x14ac:dyDescent="0.15">
      <c r="A25" s="61" t="s">
        <v>11</v>
      </c>
      <c r="B25" s="62"/>
      <c r="C25" s="42">
        <f>SUM(C23:C24)</f>
        <v>31.44</v>
      </c>
      <c r="D25" s="42">
        <f t="shared" ref="D25:X25" si="5">+D21*D22</f>
        <v>3.04</v>
      </c>
      <c r="E25" s="42">
        <f t="shared" si="5"/>
        <v>61.907999999999994</v>
      </c>
      <c r="F25" s="42">
        <f t="shared" si="5"/>
        <v>11.55</v>
      </c>
      <c r="G25" s="42">
        <f t="shared" si="5"/>
        <v>15.161999999999999</v>
      </c>
      <c r="H25" s="42">
        <f t="shared" si="5"/>
        <v>7.2</v>
      </c>
      <c r="I25" s="42">
        <f t="shared" si="5"/>
        <v>3.45</v>
      </c>
      <c r="J25" s="42">
        <f t="shared" si="5"/>
        <v>0.64</v>
      </c>
      <c r="K25" s="42">
        <f t="shared" si="5"/>
        <v>24.335000000000001</v>
      </c>
      <c r="L25" s="42">
        <f t="shared" si="5"/>
        <v>15.4</v>
      </c>
      <c r="M25" s="42">
        <f t="shared" si="5"/>
        <v>6.16</v>
      </c>
      <c r="N25" s="42">
        <f t="shared" si="5"/>
        <v>3.8250000000000002</v>
      </c>
      <c r="O25" s="42">
        <f t="shared" si="5"/>
        <v>8.25</v>
      </c>
      <c r="P25" s="42">
        <f t="shared" si="5"/>
        <v>118.97999999999999</v>
      </c>
      <c r="Q25" s="42">
        <f t="shared" si="5"/>
        <v>34.199999999999996</v>
      </c>
      <c r="R25" s="42">
        <f t="shared" si="5"/>
        <v>7.0369999999999999</v>
      </c>
      <c r="S25" s="42">
        <f t="shared" si="5"/>
        <v>0.73499999999999999</v>
      </c>
      <c r="T25" s="42">
        <f t="shared" si="5"/>
        <v>24.119999999999997</v>
      </c>
      <c r="U25" s="42">
        <f t="shared" si="5"/>
        <v>28.64</v>
      </c>
      <c r="V25" s="42">
        <f t="shared" si="5"/>
        <v>3.74</v>
      </c>
      <c r="W25" s="43">
        <f t="shared" si="5"/>
        <v>7.524</v>
      </c>
      <c r="X25" s="43">
        <f t="shared" si="5"/>
        <v>7.08</v>
      </c>
      <c r="Y25" s="41">
        <f>SUM(C25:X25)</f>
        <v>424.41599999999988</v>
      </c>
    </row>
    <row r="26" spans="1:25" x14ac:dyDescent="0.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</row>
    <row r="27" spans="1:25" s="47" customFormat="1" x14ac:dyDescent="0.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5"/>
    </row>
    <row r="28" spans="1:25" x14ac:dyDescent="0.15">
      <c r="A28" s="79" t="s">
        <v>12</v>
      </c>
      <c r="B28" s="79"/>
      <c r="C28" s="48"/>
      <c r="H28" s="79" t="s">
        <v>13</v>
      </c>
      <c r="I28" s="79"/>
      <c r="J28" s="79"/>
      <c r="K28" s="79"/>
      <c r="P28" s="79" t="s">
        <v>14</v>
      </c>
      <c r="Q28" s="79"/>
      <c r="R28" s="79"/>
      <c r="S28" s="79"/>
    </row>
    <row r="31" spans="1:25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2"/>
      <c r="M31" s="64" t="s">
        <v>1</v>
      </c>
      <c r="N31" s="64"/>
      <c r="O31" s="64"/>
      <c r="P31" s="64"/>
      <c r="Q31" s="64"/>
      <c r="R31" s="64" t="s">
        <v>73</v>
      </c>
      <c r="S31" s="64"/>
      <c r="T31" s="64"/>
      <c r="U31" s="64"/>
      <c r="V31" s="64"/>
    </row>
    <row r="32" spans="1:25" x14ac:dyDescent="0.15">
      <c r="B32" s="3" t="s">
        <v>3</v>
      </c>
      <c r="C32" s="4">
        <v>1</v>
      </c>
      <c r="D32" s="4">
        <v>1</v>
      </c>
      <c r="E32" s="5"/>
      <c r="F32" s="5"/>
      <c r="G32" s="5"/>
      <c r="H32" s="5"/>
      <c r="I32" s="5"/>
      <c r="J32" s="5"/>
      <c r="P32" s="65">
        <v>43006</v>
      </c>
      <c r="Q32" s="65"/>
      <c r="R32" s="65"/>
      <c r="S32" s="65"/>
      <c r="T32" s="5"/>
      <c r="U32" s="5"/>
      <c r="V32" s="5"/>
    </row>
    <row r="33" spans="1:25" x14ac:dyDescent="0.15">
      <c r="A33" s="66"/>
      <c r="B33" s="67"/>
      <c r="C33" s="70" t="s">
        <v>4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"/>
      <c r="X33" s="7"/>
      <c r="Y33" s="8"/>
    </row>
    <row r="34" spans="1:25" ht="42.75" thickBot="1" x14ac:dyDescent="0.2">
      <c r="A34" s="68"/>
      <c r="B34" s="69"/>
      <c r="C34" s="9" t="s">
        <v>19</v>
      </c>
      <c r="D34" s="11" t="s">
        <v>21</v>
      </c>
      <c r="E34" s="11" t="s">
        <v>104</v>
      </c>
      <c r="F34" s="11" t="s">
        <v>22</v>
      </c>
      <c r="G34" s="11" t="s">
        <v>39</v>
      </c>
      <c r="H34" s="11" t="s">
        <v>20</v>
      </c>
      <c r="I34" s="11" t="s">
        <v>25</v>
      </c>
      <c r="J34" s="11" t="s">
        <v>88</v>
      </c>
      <c r="K34" s="11" t="s">
        <v>84</v>
      </c>
      <c r="L34" s="11" t="s">
        <v>43</v>
      </c>
      <c r="M34" s="11" t="s">
        <v>33</v>
      </c>
      <c r="N34" s="11" t="s">
        <v>72</v>
      </c>
      <c r="O34" s="11"/>
      <c r="P34" s="11"/>
      <c r="Q34" s="11"/>
      <c r="R34" s="11"/>
      <c r="S34" s="11"/>
      <c r="T34" s="11"/>
      <c r="U34" s="11"/>
      <c r="V34" s="10"/>
      <c r="W34" s="10"/>
      <c r="X34" s="10"/>
      <c r="Y34" s="8"/>
    </row>
    <row r="35" spans="1:25" ht="11.25" customHeight="1" x14ac:dyDescent="0.15">
      <c r="A35" s="73" t="s">
        <v>5</v>
      </c>
      <c r="B35" s="14" t="s">
        <v>15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>
        <v>70</v>
      </c>
      <c r="O35" s="15"/>
      <c r="P35" s="15"/>
      <c r="Q35" s="15"/>
      <c r="R35" s="15"/>
      <c r="S35" s="15"/>
      <c r="T35" s="15"/>
      <c r="U35" s="15"/>
      <c r="V35" s="16"/>
      <c r="W35" s="16"/>
      <c r="X35" s="16"/>
      <c r="Y35" s="8"/>
    </row>
    <row r="36" spans="1:25" x14ac:dyDescent="0.15">
      <c r="A36" s="74"/>
      <c r="B36" s="17" t="s">
        <v>103</v>
      </c>
      <c r="C36" s="18"/>
      <c r="D36" s="18"/>
      <c r="E36" s="18">
        <v>25</v>
      </c>
      <c r="F36" s="18"/>
      <c r="G36" s="18">
        <v>5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8"/>
    </row>
    <row r="37" spans="1:25" x14ac:dyDescent="0.15">
      <c r="A37" s="74"/>
      <c r="B37" s="17" t="s">
        <v>22</v>
      </c>
      <c r="C37" s="18"/>
      <c r="D37" s="18"/>
      <c r="E37" s="18"/>
      <c r="F37" s="18">
        <v>15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8"/>
    </row>
    <row r="38" spans="1:25" ht="11.25" thickBot="1" x14ac:dyDescent="0.2">
      <c r="A38" s="75"/>
      <c r="B38" s="20" t="s">
        <v>19</v>
      </c>
      <c r="C38" s="21">
        <v>80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2"/>
      <c r="X38" s="22"/>
      <c r="Y38" s="8"/>
    </row>
    <row r="39" spans="1:25" ht="11.25" customHeight="1" x14ac:dyDescent="0.15">
      <c r="A39" s="73" t="s">
        <v>6</v>
      </c>
      <c r="B39" s="14" t="s">
        <v>85</v>
      </c>
      <c r="C39" s="15"/>
      <c r="D39" s="15"/>
      <c r="E39" s="15"/>
      <c r="F39" s="15"/>
      <c r="G39" s="15">
        <v>5</v>
      </c>
      <c r="H39" s="15">
        <v>120</v>
      </c>
      <c r="I39" s="15">
        <v>5</v>
      </c>
      <c r="J39" s="15">
        <v>20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8"/>
    </row>
    <row r="40" spans="1:25" x14ac:dyDescent="0.15">
      <c r="A40" s="74"/>
      <c r="B40" s="17" t="s">
        <v>83</v>
      </c>
      <c r="C40" s="18"/>
      <c r="D40" s="18">
        <v>12</v>
      </c>
      <c r="E40" s="18"/>
      <c r="F40" s="18"/>
      <c r="G40" s="18"/>
      <c r="H40" s="18"/>
      <c r="I40" s="18"/>
      <c r="J40" s="18"/>
      <c r="K40" s="18">
        <v>50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8"/>
    </row>
    <row r="41" spans="1:25" x14ac:dyDescent="0.15">
      <c r="A41" s="74"/>
      <c r="B41" s="17" t="s">
        <v>22</v>
      </c>
      <c r="C41" s="18"/>
      <c r="D41" s="18"/>
      <c r="E41" s="18"/>
      <c r="F41" s="18">
        <v>15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ht="11.25" thickBot="1" x14ac:dyDescent="0.2">
      <c r="A42" s="75"/>
      <c r="B42" s="20" t="s">
        <v>19</v>
      </c>
      <c r="C42" s="21">
        <v>60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8"/>
    </row>
    <row r="43" spans="1:25" ht="11.25" customHeight="1" x14ac:dyDescent="0.15">
      <c r="A43" s="73" t="s">
        <v>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1"/>
      <c r="W43" s="51"/>
      <c r="X43" s="51"/>
      <c r="Y43" s="8"/>
    </row>
    <row r="44" spans="1:25" x14ac:dyDescent="0.15">
      <c r="A44" s="74"/>
      <c r="B44" s="5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3"/>
      <c r="W44" s="53"/>
      <c r="X44" s="53"/>
      <c r="Y44" s="8"/>
    </row>
    <row r="45" spans="1:25" x14ac:dyDescent="0.15">
      <c r="A45" s="74"/>
      <c r="B45" s="5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3"/>
      <c r="W45" s="53"/>
      <c r="X45" s="53"/>
      <c r="Y45" s="8"/>
    </row>
    <row r="46" spans="1:25" ht="11.25" thickBot="1" x14ac:dyDescent="0.2">
      <c r="A46" s="76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56"/>
      <c r="X46" s="56"/>
      <c r="Y46" s="8"/>
    </row>
    <row r="47" spans="1:25" ht="11.25" thickBot="1" x14ac:dyDescent="0.2">
      <c r="A47" s="24">
        <f>SUM(C32)</f>
        <v>1</v>
      </c>
      <c r="B47" s="25" t="s">
        <v>52</v>
      </c>
      <c r="C47" s="26">
        <f>SUM(C35:C38)</f>
        <v>80</v>
      </c>
      <c r="D47" s="26">
        <f t="shared" ref="D47:X47" si="6">SUM(D35:D38)</f>
        <v>0</v>
      </c>
      <c r="E47" s="26">
        <f t="shared" si="6"/>
        <v>25</v>
      </c>
      <c r="F47" s="26">
        <f t="shared" si="6"/>
        <v>15</v>
      </c>
      <c r="G47" s="26">
        <f t="shared" si="6"/>
        <v>5</v>
      </c>
      <c r="H47" s="26">
        <f t="shared" si="6"/>
        <v>0</v>
      </c>
      <c r="I47" s="26">
        <f t="shared" si="6"/>
        <v>0</v>
      </c>
      <c r="J47" s="26">
        <f t="shared" si="6"/>
        <v>0</v>
      </c>
      <c r="K47" s="26">
        <f t="shared" si="6"/>
        <v>0</v>
      </c>
      <c r="L47" s="26">
        <f t="shared" si="6"/>
        <v>0</v>
      </c>
      <c r="M47" s="26">
        <f t="shared" si="6"/>
        <v>0</v>
      </c>
      <c r="N47" s="26">
        <f t="shared" si="6"/>
        <v>70</v>
      </c>
      <c r="O47" s="26">
        <f t="shared" si="6"/>
        <v>0</v>
      </c>
      <c r="P47" s="26">
        <f t="shared" si="6"/>
        <v>0</v>
      </c>
      <c r="Q47" s="26">
        <f t="shared" si="6"/>
        <v>0</v>
      </c>
      <c r="R47" s="26">
        <f t="shared" si="6"/>
        <v>0</v>
      </c>
      <c r="S47" s="26">
        <f t="shared" si="6"/>
        <v>0</v>
      </c>
      <c r="T47" s="26">
        <f t="shared" si="6"/>
        <v>0</v>
      </c>
      <c r="U47" s="26">
        <f t="shared" si="6"/>
        <v>0</v>
      </c>
      <c r="V47" s="26">
        <f t="shared" si="6"/>
        <v>0</v>
      </c>
      <c r="W47" s="26">
        <f t="shared" si="6"/>
        <v>0</v>
      </c>
      <c r="X47" s="26">
        <f t="shared" si="6"/>
        <v>0</v>
      </c>
      <c r="Y47" s="8"/>
    </row>
    <row r="48" spans="1:25" x14ac:dyDescent="0.15">
      <c r="A48" s="27"/>
      <c r="B48" s="28" t="s">
        <v>53</v>
      </c>
      <c r="C48" s="29">
        <f>SUM(A47*C47)/1000</f>
        <v>0.08</v>
      </c>
      <c r="D48" s="29">
        <f>+(A47*D47)/1000</f>
        <v>0</v>
      </c>
      <c r="E48" s="29">
        <f>+(A47*E47)/1000</f>
        <v>2.5000000000000001E-2</v>
      </c>
      <c r="F48" s="29">
        <f>+(A47*F47)/1000</f>
        <v>1.4999999999999999E-2</v>
      </c>
      <c r="G48" s="29">
        <f>+(A47*G47)/1000</f>
        <v>5.0000000000000001E-3</v>
      </c>
      <c r="H48" s="29">
        <f>+(A47*H47)/1000</f>
        <v>0</v>
      </c>
      <c r="I48" s="29">
        <f>+(A47*I47)/1000</f>
        <v>0</v>
      </c>
      <c r="J48" s="29">
        <f>+(A47*J47)/1000</f>
        <v>0</v>
      </c>
      <c r="K48" s="29">
        <f>+(A47*K47)/1000</f>
        <v>0</v>
      </c>
      <c r="L48" s="29">
        <f>+(A47*L47)/1000</f>
        <v>0</v>
      </c>
      <c r="M48" s="29">
        <f>+(A47*M47)/1000</f>
        <v>0</v>
      </c>
      <c r="N48" s="29">
        <f>+(A47*N47)/1000</f>
        <v>7.0000000000000007E-2</v>
      </c>
      <c r="O48" s="29">
        <f>+(A47*O47)/1000</f>
        <v>0</v>
      </c>
      <c r="P48" s="29">
        <f>+(A47*P47)/1000</f>
        <v>0</v>
      </c>
      <c r="Q48" s="29">
        <f>+(A47*Q47)/1000</f>
        <v>0</v>
      </c>
      <c r="R48" s="29">
        <f>+(A47*R47)/1000</f>
        <v>0</v>
      </c>
      <c r="S48" s="29">
        <f>+(A47*S47)/1000</f>
        <v>0</v>
      </c>
      <c r="T48" s="29">
        <f>+(A47*T47)/1000</f>
        <v>0</v>
      </c>
      <c r="U48" s="29">
        <f>+(A47*U47)/1000</f>
        <v>0</v>
      </c>
      <c r="V48" s="29">
        <f>+(A47*V47)/1000</f>
        <v>0</v>
      </c>
      <c r="W48" s="29">
        <f>+(A47*W47)/1000</f>
        <v>0</v>
      </c>
      <c r="X48" s="29">
        <f>+(A47*X47)/1000</f>
        <v>0</v>
      </c>
      <c r="Y48" s="8"/>
    </row>
    <row r="49" spans="1:25" x14ac:dyDescent="0.15">
      <c r="A49" s="24">
        <f>SUM(D32)</f>
        <v>1</v>
      </c>
      <c r="B49" s="28" t="s">
        <v>54</v>
      </c>
      <c r="C49" s="30">
        <f>SUM(C39:C42)</f>
        <v>60</v>
      </c>
      <c r="D49" s="30">
        <f t="shared" ref="D49:X49" si="7">SUM(D39:D42)</f>
        <v>12</v>
      </c>
      <c r="E49" s="30">
        <f t="shared" si="7"/>
        <v>0</v>
      </c>
      <c r="F49" s="30">
        <f t="shared" si="7"/>
        <v>15</v>
      </c>
      <c r="G49" s="30">
        <f t="shared" si="7"/>
        <v>5</v>
      </c>
      <c r="H49" s="30">
        <f t="shared" si="7"/>
        <v>120</v>
      </c>
      <c r="I49" s="30">
        <f t="shared" si="7"/>
        <v>5</v>
      </c>
      <c r="J49" s="30">
        <f t="shared" si="7"/>
        <v>20</v>
      </c>
      <c r="K49" s="30">
        <f t="shared" si="7"/>
        <v>50</v>
      </c>
      <c r="L49" s="30">
        <f t="shared" si="7"/>
        <v>0</v>
      </c>
      <c r="M49" s="30">
        <f t="shared" si="7"/>
        <v>0</v>
      </c>
      <c r="N49" s="30">
        <f t="shared" si="7"/>
        <v>0</v>
      </c>
      <c r="O49" s="30">
        <f t="shared" si="7"/>
        <v>0</v>
      </c>
      <c r="P49" s="30">
        <f t="shared" si="7"/>
        <v>0</v>
      </c>
      <c r="Q49" s="30">
        <f t="shared" si="7"/>
        <v>0</v>
      </c>
      <c r="R49" s="30">
        <f t="shared" si="7"/>
        <v>0</v>
      </c>
      <c r="S49" s="30">
        <f t="shared" si="7"/>
        <v>0</v>
      </c>
      <c r="T49" s="30">
        <f t="shared" si="7"/>
        <v>0</v>
      </c>
      <c r="U49" s="30">
        <f t="shared" si="7"/>
        <v>0</v>
      </c>
      <c r="V49" s="30">
        <f t="shared" si="7"/>
        <v>0</v>
      </c>
      <c r="W49" s="30">
        <f t="shared" si="7"/>
        <v>0</v>
      </c>
      <c r="X49" s="30">
        <f t="shared" si="7"/>
        <v>0</v>
      </c>
      <c r="Y49" s="8"/>
    </row>
    <row r="50" spans="1:25" ht="11.25" thickBot="1" x14ac:dyDescent="0.2">
      <c r="A50" s="31"/>
      <c r="B50" s="32" t="s">
        <v>55</v>
      </c>
      <c r="C50" s="33">
        <f>SUM(A49*C49)/1000</f>
        <v>0.06</v>
      </c>
      <c r="D50" s="33">
        <f>+(A49*D49)/1000</f>
        <v>1.2E-2</v>
      </c>
      <c r="E50" s="33">
        <f>+(A49*E49)/1000</f>
        <v>0</v>
      </c>
      <c r="F50" s="33">
        <f>+(A49*F49)/1000</f>
        <v>1.4999999999999999E-2</v>
      </c>
      <c r="G50" s="33">
        <f>+(A49*G49)/1000</f>
        <v>5.0000000000000001E-3</v>
      </c>
      <c r="H50" s="33">
        <f>+(A49*H49)/1000</f>
        <v>0.12</v>
      </c>
      <c r="I50" s="33">
        <f>+(A49*I49)/1000</f>
        <v>5.0000000000000001E-3</v>
      </c>
      <c r="J50" s="33">
        <f>+(A49*J49)/1000</f>
        <v>0.02</v>
      </c>
      <c r="K50" s="33">
        <f>+(A49*K49)/1000</f>
        <v>0.05</v>
      </c>
      <c r="L50" s="33">
        <f>+(A49*L49)/1000</f>
        <v>0</v>
      </c>
      <c r="M50" s="33">
        <f>+(A49*M49)/1000</f>
        <v>0</v>
      </c>
      <c r="N50" s="33">
        <f>+(A49*N49)/1000</f>
        <v>0</v>
      </c>
      <c r="O50" s="33">
        <f>+(A49*O49)/1000</f>
        <v>0</v>
      </c>
      <c r="P50" s="33">
        <f>+(A49*P49)/1000</f>
        <v>0</v>
      </c>
      <c r="Q50" s="33">
        <f>+(A49*Q49)/1000</f>
        <v>0</v>
      </c>
      <c r="R50" s="33">
        <f>+(A49*R49)/1000</f>
        <v>0</v>
      </c>
      <c r="S50" s="33">
        <f>+(A49*S49)/1000</f>
        <v>0</v>
      </c>
      <c r="T50" s="33">
        <f>+(A49*T49)/1000</f>
        <v>0</v>
      </c>
      <c r="U50" s="33">
        <f>+(A49*U49)/1000</f>
        <v>0</v>
      </c>
      <c r="V50" s="34">
        <f>+(A49*V49)/1000</f>
        <v>0</v>
      </c>
      <c r="W50" s="34">
        <f>+(A49*W49)/1000</f>
        <v>0</v>
      </c>
      <c r="X50" s="34">
        <f>+(A49*X49)/1000</f>
        <v>0</v>
      </c>
      <c r="Y50" s="8"/>
    </row>
    <row r="51" spans="1:25" x14ac:dyDescent="0.15">
      <c r="A51" s="77" t="s">
        <v>8</v>
      </c>
      <c r="B51" s="78"/>
      <c r="C51" s="35">
        <f>+C50+C48</f>
        <v>0.14000000000000001</v>
      </c>
      <c r="D51" s="35">
        <f t="shared" ref="D51:X51" si="8">+D50+D48</f>
        <v>1.2E-2</v>
      </c>
      <c r="E51" s="35">
        <f t="shared" si="8"/>
        <v>2.5000000000000001E-2</v>
      </c>
      <c r="F51" s="35">
        <f t="shared" si="8"/>
        <v>0.03</v>
      </c>
      <c r="G51" s="35">
        <f t="shared" si="8"/>
        <v>0.01</v>
      </c>
      <c r="H51" s="35">
        <f t="shared" si="8"/>
        <v>0.12</v>
      </c>
      <c r="I51" s="35">
        <f t="shared" si="8"/>
        <v>5.0000000000000001E-3</v>
      </c>
      <c r="J51" s="35">
        <f t="shared" si="8"/>
        <v>0.02</v>
      </c>
      <c r="K51" s="35">
        <f t="shared" si="8"/>
        <v>0.05</v>
      </c>
      <c r="L51" s="35">
        <f t="shared" si="8"/>
        <v>0</v>
      </c>
      <c r="M51" s="35">
        <f t="shared" si="8"/>
        <v>0</v>
      </c>
      <c r="N51" s="35">
        <f t="shared" si="8"/>
        <v>7.0000000000000007E-2</v>
      </c>
      <c r="O51" s="35">
        <f t="shared" si="8"/>
        <v>0</v>
      </c>
      <c r="P51" s="35">
        <f t="shared" si="8"/>
        <v>0</v>
      </c>
      <c r="Q51" s="35">
        <f t="shared" si="8"/>
        <v>0</v>
      </c>
      <c r="R51" s="35">
        <f t="shared" si="8"/>
        <v>0</v>
      </c>
      <c r="S51" s="35">
        <f t="shared" si="8"/>
        <v>0</v>
      </c>
      <c r="T51" s="35">
        <f t="shared" si="8"/>
        <v>0</v>
      </c>
      <c r="U51" s="35">
        <f t="shared" si="8"/>
        <v>0</v>
      </c>
      <c r="V51" s="35">
        <f t="shared" si="8"/>
        <v>0</v>
      </c>
      <c r="W51" s="35">
        <f t="shared" si="8"/>
        <v>0</v>
      </c>
      <c r="X51" s="35">
        <f t="shared" si="8"/>
        <v>0</v>
      </c>
      <c r="Y51" s="8"/>
    </row>
    <row r="52" spans="1:25" x14ac:dyDescent="0.15">
      <c r="A52" s="70" t="s">
        <v>9</v>
      </c>
      <c r="B52" s="72"/>
      <c r="C52" s="36">
        <v>262</v>
      </c>
      <c r="D52" s="36">
        <v>608</v>
      </c>
      <c r="E52" s="36">
        <v>724</v>
      </c>
      <c r="F52" s="36">
        <v>1650</v>
      </c>
      <c r="G52" s="36">
        <v>2948</v>
      </c>
      <c r="H52" s="36">
        <v>330</v>
      </c>
      <c r="I52" s="36">
        <v>708</v>
      </c>
      <c r="J52" s="36">
        <v>235</v>
      </c>
      <c r="K52" s="36">
        <v>269</v>
      </c>
      <c r="L52" s="36">
        <v>112</v>
      </c>
      <c r="M52" s="36">
        <v>147</v>
      </c>
      <c r="N52" s="36">
        <v>268</v>
      </c>
      <c r="O52" s="36"/>
      <c r="P52" s="36"/>
      <c r="Q52" s="36"/>
      <c r="R52" s="36"/>
      <c r="S52" s="36"/>
      <c r="T52" s="36"/>
      <c r="U52" s="36"/>
      <c r="V52" s="37"/>
      <c r="W52" s="37"/>
      <c r="X52" s="37"/>
      <c r="Y52" s="8"/>
    </row>
    <row r="53" spans="1:25" x14ac:dyDescent="0.15">
      <c r="A53" s="38">
        <f>SUM(A47)</f>
        <v>1</v>
      </c>
      <c r="B53" s="39" t="s">
        <v>10</v>
      </c>
      <c r="C53" s="40">
        <f>SUM(C48*C52)</f>
        <v>20.96</v>
      </c>
      <c r="D53" s="40">
        <f>SUM(D48*D52)</f>
        <v>0</v>
      </c>
      <c r="E53" s="40">
        <f t="shared" ref="E53:X53" si="9">SUM(E48*E52)</f>
        <v>18.100000000000001</v>
      </c>
      <c r="F53" s="40">
        <f t="shared" si="9"/>
        <v>24.75</v>
      </c>
      <c r="G53" s="40">
        <f t="shared" si="9"/>
        <v>14.74</v>
      </c>
      <c r="H53" s="40">
        <f t="shared" si="9"/>
        <v>0</v>
      </c>
      <c r="I53" s="40">
        <f t="shared" si="9"/>
        <v>0</v>
      </c>
      <c r="J53" s="40">
        <f t="shared" si="9"/>
        <v>0</v>
      </c>
      <c r="K53" s="40">
        <f t="shared" si="9"/>
        <v>0</v>
      </c>
      <c r="L53" s="40">
        <f t="shared" si="9"/>
        <v>0</v>
      </c>
      <c r="M53" s="40">
        <f t="shared" si="9"/>
        <v>0</v>
      </c>
      <c r="N53" s="40">
        <f t="shared" si="9"/>
        <v>18.760000000000002</v>
      </c>
      <c r="O53" s="40">
        <f t="shared" si="9"/>
        <v>0</v>
      </c>
      <c r="P53" s="40">
        <f t="shared" si="9"/>
        <v>0</v>
      </c>
      <c r="Q53" s="40">
        <f t="shared" si="9"/>
        <v>0</v>
      </c>
      <c r="R53" s="40">
        <f t="shared" si="9"/>
        <v>0</v>
      </c>
      <c r="S53" s="40">
        <f t="shared" si="9"/>
        <v>0</v>
      </c>
      <c r="T53" s="40">
        <f t="shared" si="9"/>
        <v>0</v>
      </c>
      <c r="U53" s="40">
        <f t="shared" si="9"/>
        <v>0</v>
      </c>
      <c r="V53" s="40">
        <f t="shared" si="9"/>
        <v>0</v>
      </c>
      <c r="W53" s="40">
        <f t="shared" si="9"/>
        <v>0</v>
      </c>
      <c r="X53" s="40">
        <f t="shared" si="9"/>
        <v>0</v>
      </c>
      <c r="Y53" s="41">
        <f>SUM(C53:X53)</f>
        <v>97.31</v>
      </c>
    </row>
    <row r="54" spans="1:25" x14ac:dyDescent="0.15">
      <c r="A54" s="38">
        <f>SUM(A49)</f>
        <v>1</v>
      </c>
      <c r="B54" s="39" t="s">
        <v>10</v>
      </c>
      <c r="C54" s="40">
        <f>SUM(C50*C52)</f>
        <v>15.719999999999999</v>
      </c>
      <c r="D54" s="40">
        <f>SUM(D50*D52)</f>
        <v>7.2960000000000003</v>
      </c>
      <c r="E54" s="40">
        <f t="shared" ref="E54:X54" si="10">SUM(E50*E52)</f>
        <v>0</v>
      </c>
      <c r="F54" s="40">
        <f t="shared" si="10"/>
        <v>24.75</v>
      </c>
      <c r="G54" s="40">
        <f t="shared" si="10"/>
        <v>14.74</v>
      </c>
      <c r="H54" s="40">
        <f t="shared" si="10"/>
        <v>39.6</v>
      </c>
      <c r="I54" s="40">
        <f t="shared" si="10"/>
        <v>3.54</v>
      </c>
      <c r="J54" s="40">
        <f t="shared" si="10"/>
        <v>4.7</v>
      </c>
      <c r="K54" s="40">
        <f t="shared" si="10"/>
        <v>13.450000000000001</v>
      </c>
      <c r="L54" s="40">
        <f t="shared" si="10"/>
        <v>0</v>
      </c>
      <c r="M54" s="40">
        <f t="shared" si="10"/>
        <v>0</v>
      </c>
      <c r="N54" s="40">
        <f t="shared" si="10"/>
        <v>0</v>
      </c>
      <c r="O54" s="40">
        <f t="shared" si="10"/>
        <v>0</v>
      </c>
      <c r="P54" s="40">
        <f t="shared" si="10"/>
        <v>0</v>
      </c>
      <c r="Q54" s="40">
        <f t="shared" si="10"/>
        <v>0</v>
      </c>
      <c r="R54" s="40">
        <f t="shared" si="10"/>
        <v>0</v>
      </c>
      <c r="S54" s="40">
        <f t="shared" si="10"/>
        <v>0</v>
      </c>
      <c r="T54" s="40">
        <f t="shared" si="10"/>
        <v>0</v>
      </c>
      <c r="U54" s="40">
        <f t="shared" si="10"/>
        <v>0</v>
      </c>
      <c r="V54" s="40">
        <f t="shared" si="10"/>
        <v>0</v>
      </c>
      <c r="W54" s="40">
        <f t="shared" si="10"/>
        <v>0</v>
      </c>
      <c r="X54" s="40">
        <f t="shared" si="10"/>
        <v>0</v>
      </c>
      <c r="Y54" s="41">
        <f>SUM(C54:X54)</f>
        <v>123.79600000000001</v>
      </c>
    </row>
    <row r="55" spans="1:25" x14ac:dyDescent="0.15">
      <c r="A55" s="61" t="s">
        <v>11</v>
      </c>
      <c r="B55" s="62"/>
      <c r="C55" s="42">
        <f>SUM(C53:C54)</f>
        <v>36.68</v>
      </c>
      <c r="D55" s="42">
        <f t="shared" ref="D55:X55" si="11">+D51*D52</f>
        <v>7.2960000000000003</v>
      </c>
      <c r="E55" s="42">
        <f t="shared" si="11"/>
        <v>18.100000000000001</v>
      </c>
      <c r="F55" s="42">
        <f t="shared" si="11"/>
        <v>49.5</v>
      </c>
      <c r="G55" s="42">
        <f t="shared" si="11"/>
        <v>29.48</v>
      </c>
      <c r="H55" s="42">
        <f t="shared" si="11"/>
        <v>39.6</v>
      </c>
      <c r="I55" s="42">
        <f t="shared" si="11"/>
        <v>3.54</v>
      </c>
      <c r="J55" s="42">
        <f t="shared" si="11"/>
        <v>4.7</v>
      </c>
      <c r="K55" s="42">
        <f t="shared" si="11"/>
        <v>13.450000000000001</v>
      </c>
      <c r="L55" s="42">
        <f t="shared" si="11"/>
        <v>0</v>
      </c>
      <c r="M55" s="42">
        <f t="shared" si="11"/>
        <v>0</v>
      </c>
      <c r="N55" s="42">
        <f t="shared" si="11"/>
        <v>18.760000000000002</v>
      </c>
      <c r="O55" s="42">
        <f t="shared" si="11"/>
        <v>0</v>
      </c>
      <c r="P55" s="42">
        <f t="shared" si="11"/>
        <v>0</v>
      </c>
      <c r="Q55" s="42">
        <f t="shared" si="11"/>
        <v>0</v>
      </c>
      <c r="R55" s="42">
        <f t="shared" si="11"/>
        <v>0</v>
      </c>
      <c r="S55" s="42">
        <f t="shared" si="11"/>
        <v>0</v>
      </c>
      <c r="T55" s="42">
        <f t="shared" si="11"/>
        <v>0</v>
      </c>
      <c r="U55" s="42">
        <f t="shared" si="11"/>
        <v>0</v>
      </c>
      <c r="V55" s="43">
        <f t="shared" si="11"/>
        <v>0</v>
      </c>
      <c r="W55" s="43">
        <f t="shared" si="11"/>
        <v>0</v>
      </c>
      <c r="X55" s="43">
        <f t="shared" si="11"/>
        <v>0</v>
      </c>
      <c r="Y55" s="41">
        <f>SUM(C55:X55)</f>
        <v>221.10599999999994</v>
      </c>
    </row>
    <row r="56" spans="1:25" x14ac:dyDescent="0.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5"/>
    </row>
    <row r="57" spans="1:25" x14ac:dyDescent="0.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5"/>
    </row>
    <row r="58" spans="1:25" x14ac:dyDescent="0.15">
      <c r="A58" s="79" t="s">
        <v>12</v>
      </c>
      <c r="B58" s="79"/>
      <c r="C58" s="48"/>
      <c r="H58" s="79" t="s">
        <v>13</v>
      </c>
      <c r="I58" s="79"/>
      <c r="J58" s="79"/>
      <c r="K58" s="79"/>
      <c r="P58" s="79" t="s">
        <v>14</v>
      </c>
      <c r="Q58" s="79"/>
      <c r="R58" s="79"/>
      <c r="S58" s="7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topLeftCell="A16" workbookViewId="0">
      <selection activeCell="AC31" sqref="AC31"/>
    </sheetView>
  </sheetViews>
  <sheetFormatPr defaultRowHeight="10.5" x14ac:dyDescent="0.15"/>
  <cols>
    <col min="1" max="1" width="3.140625" style="1" customWidth="1"/>
    <col min="2" max="2" width="12.8554687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2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65">
        <v>43007</v>
      </c>
      <c r="Q2" s="65"/>
      <c r="R2" s="65"/>
      <c r="S2" s="65"/>
      <c r="T2" s="6"/>
      <c r="U2" s="5"/>
      <c r="V2" s="5"/>
    </row>
    <row r="3" spans="1:25" x14ac:dyDescent="0.15">
      <c r="A3" s="66"/>
      <c r="B3" s="67"/>
      <c r="C3" s="70" t="s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"/>
      <c r="X3" s="7"/>
      <c r="Y3" s="8"/>
    </row>
    <row r="4" spans="1:25" ht="70.5" thickBot="1" x14ac:dyDescent="0.2">
      <c r="A4" s="68"/>
      <c r="B4" s="69"/>
      <c r="C4" s="9" t="s">
        <v>19</v>
      </c>
      <c r="D4" s="10" t="s">
        <v>21</v>
      </c>
      <c r="E4" s="11" t="s">
        <v>39</v>
      </c>
      <c r="F4" s="11" t="s">
        <v>22</v>
      </c>
      <c r="G4" s="11" t="s">
        <v>68</v>
      </c>
      <c r="H4" s="11" t="s">
        <v>26</v>
      </c>
      <c r="I4" s="12" t="s">
        <v>34</v>
      </c>
      <c r="J4" s="11" t="s">
        <v>30</v>
      </c>
      <c r="K4" s="11" t="s">
        <v>40</v>
      </c>
      <c r="L4" s="11" t="s">
        <v>20</v>
      </c>
      <c r="M4" s="11" t="s">
        <v>108</v>
      </c>
      <c r="N4" s="12" t="s">
        <v>35</v>
      </c>
      <c r="O4" s="11" t="s">
        <v>33</v>
      </c>
      <c r="P4" s="11" t="s">
        <v>106</v>
      </c>
      <c r="Q4" s="11" t="s">
        <v>107</v>
      </c>
      <c r="R4" s="11" t="s">
        <v>72</v>
      </c>
      <c r="S4" s="11" t="s">
        <v>75</v>
      </c>
      <c r="T4" s="11"/>
      <c r="U4" s="12"/>
      <c r="V4" s="13"/>
      <c r="W4" s="10"/>
      <c r="X4" s="10"/>
      <c r="Y4" s="8"/>
    </row>
    <row r="5" spans="1:25" ht="11.25" customHeight="1" x14ac:dyDescent="0.15">
      <c r="A5" s="73" t="s">
        <v>5</v>
      </c>
      <c r="B5" s="14" t="s">
        <v>15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>
        <v>80</v>
      </c>
      <c r="S5" s="15">
        <v>80</v>
      </c>
      <c r="T5" s="15"/>
      <c r="U5" s="15"/>
      <c r="V5" s="16"/>
      <c r="W5" s="16"/>
      <c r="X5" s="16"/>
      <c r="Y5" s="8"/>
    </row>
    <row r="6" spans="1:25" x14ac:dyDescent="0.15">
      <c r="A6" s="74"/>
      <c r="B6" s="17" t="s">
        <v>37</v>
      </c>
      <c r="C6" s="18"/>
      <c r="D6" s="18"/>
      <c r="E6" s="18">
        <v>7</v>
      </c>
      <c r="F6" s="18"/>
      <c r="G6" s="18">
        <v>35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9"/>
      <c r="X6" s="19"/>
      <c r="Y6" s="8"/>
    </row>
    <row r="7" spans="1:25" x14ac:dyDescent="0.15">
      <c r="A7" s="74"/>
      <c r="B7" s="17" t="s">
        <v>22</v>
      </c>
      <c r="C7" s="18"/>
      <c r="D7" s="18"/>
      <c r="E7" s="18"/>
      <c r="F7" s="18">
        <v>7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9"/>
      <c r="X7" s="19"/>
      <c r="Y7" s="8"/>
    </row>
    <row r="8" spans="1:25" ht="11.25" thickBot="1" x14ac:dyDescent="0.2">
      <c r="A8" s="75"/>
      <c r="B8" s="20" t="s">
        <v>46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73" t="s">
        <v>6</v>
      </c>
      <c r="B9" s="14" t="s">
        <v>18</v>
      </c>
      <c r="C9" s="15"/>
      <c r="D9" s="15"/>
      <c r="E9" s="15"/>
      <c r="F9" s="15"/>
      <c r="G9" s="15"/>
      <c r="H9" s="15"/>
      <c r="I9" s="15">
        <v>40</v>
      </c>
      <c r="J9" s="15">
        <v>5</v>
      </c>
      <c r="K9" s="15"/>
      <c r="L9" s="15"/>
      <c r="M9" s="15"/>
      <c r="N9" s="15">
        <v>30</v>
      </c>
      <c r="O9" s="15"/>
      <c r="P9" s="15"/>
      <c r="Q9" s="15"/>
      <c r="R9" s="15"/>
      <c r="S9" s="15"/>
      <c r="T9" s="15"/>
      <c r="U9" s="15"/>
      <c r="V9" s="16"/>
      <c r="W9" s="16"/>
      <c r="X9" s="16"/>
      <c r="Y9" s="8"/>
    </row>
    <row r="10" spans="1:25" x14ac:dyDescent="0.15">
      <c r="A10" s="74"/>
      <c r="B10" s="23" t="s">
        <v>20</v>
      </c>
      <c r="C10" s="18"/>
      <c r="D10" s="18"/>
      <c r="E10" s="18"/>
      <c r="F10" s="18"/>
      <c r="G10" s="18"/>
      <c r="H10" s="18"/>
      <c r="I10" s="18"/>
      <c r="J10" s="18"/>
      <c r="K10" s="18"/>
      <c r="L10" s="18">
        <v>50</v>
      </c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19"/>
      <c r="Y10" s="8"/>
    </row>
    <row r="11" spans="1:25" ht="21" x14ac:dyDescent="0.15">
      <c r="A11" s="74"/>
      <c r="B11" s="23" t="s">
        <v>95</v>
      </c>
      <c r="C11" s="18"/>
      <c r="D11" s="18">
        <v>15</v>
      </c>
      <c r="E11" s="18"/>
      <c r="F11" s="18"/>
      <c r="G11" s="18"/>
      <c r="H11" s="18">
        <v>35</v>
      </c>
      <c r="I11" s="18"/>
      <c r="J11" s="18"/>
      <c r="K11" s="18">
        <v>55</v>
      </c>
      <c r="L11" s="18"/>
      <c r="M11" s="18"/>
      <c r="N11" s="18"/>
      <c r="O11" s="18">
        <v>5</v>
      </c>
      <c r="P11" s="18"/>
      <c r="Q11" s="18"/>
      <c r="R11" s="18"/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75"/>
      <c r="B12" s="20" t="s">
        <v>19</v>
      </c>
      <c r="C12" s="21">
        <v>40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2"/>
      <c r="Y12" s="8"/>
    </row>
    <row r="13" spans="1:25" ht="11.25" customHeight="1" x14ac:dyDescent="0.15">
      <c r="A13" s="73" t="s">
        <v>7</v>
      </c>
      <c r="B13" s="14" t="s">
        <v>20</v>
      </c>
      <c r="C13" s="15"/>
      <c r="D13" s="15"/>
      <c r="E13" s="15"/>
      <c r="F13" s="15"/>
      <c r="G13" s="15"/>
      <c r="H13" s="15"/>
      <c r="I13" s="15"/>
      <c r="J13" s="15"/>
      <c r="K13" s="15"/>
      <c r="L13" s="15">
        <v>100</v>
      </c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8"/>
    </row>
    <row r="14" spans="1:25" x14ac:dyDescent="0.15">
      <c r="A14" s="74"/>
      <c r="B14" s="17" t="s">
        <v>105</v>
      </c>
      <c r="C14" s="18"/>
      <c r="D14" s="18"/>
      <c r="E14" s="18"/>
      <c r="F14" s="18">
        <v>7</v>
      </c>
      <c r="G14" s="18"/>
      <c r="H14" s="18"/>
      <c r="I14" s="18"/>
      <c r="J14" s="18"/>
      <c r="K14" s="18"/>
      <c r="L14" s="18"/>
      <c r="M14" s="18">
        <v>35</v>
      </c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9"/>
      <c r="Y14" s="8"/>
    </row>
    <row r="15" spans="1:25" x14ac:dyDescent="0.15">
      <c r="A15" s="74"/>
      <c r="B15" s="17" t="s">
        <v>107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30</v>
      </c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76"/>
      <c r="B16" s="20" t="s">
        <v>19</v>
      </c>
      <c r="C16" s="21">
        <v>40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5" ht="11.25" thickBot="1" x14ac:dyDescent="0.2">
      <c r="A17" s="24">
        <f>SUM(C2)</f>
        <v>1</v>
      </c>
      <c r="B17" s="25" t="s">
        <v>48</v>
      </c>
      <c r="C17" s="26">
        <f>SUM(C5:C12)</f>
        <v>80</v>
      </c>
      <c r="D17" s="26">
        <f t="shared" ref="D17:X17" si="0">SUM(D5:D12)</f>
        <v>15</v>
      </c>
      <c r="E17" s="26">
        <f t="shared" si="0"/>
        <v>7</v>
      </c>
      <c r="F17" s="26">
        <f t="shared" si="0"/>
        <v>7</v>
      </c>
      <c r="G17" s="26">
        <f t="shared" si="0"/>
        <v>35</v>
      </c>
      <c r="H17" s="26">
        <f t="shared" si="0"/>
        <v>35</v>
      </c>
      <c r="I17" s="26">
        <f t="shared" si="0"/>
        <v>40</v>
      </c>
      <c r="J17" s="26">
        <f t="shared" si="0"/>
        <v>5</v>
      </c>
      <c r="K17" s="26">
        <f t="shared" si="0"/>
        <v>55</v>
      </c>
      <c r="L17" s="26">
        <f t="shared" si="0"/>
        <v>50</v>
      </c>
      <c r="M17" s="26">
        <f t="shared" si="0"/>
        <v>0</v>
      </c>
      <c r="N17" s="26">
        <f t="shared" si="0"/>
        <v>30</v>
      </c>
      <c r="O17" s="26">
        <f t="shared" si="0"/>
        <v>5</v>
      </c>
      <c r="P17" s="26">
        <f t="shared" si="0"/>
        <v>0</v>
      </c>
      <c r="Q17" s="26">
        <f t="shared" si="0"/>
        <v>0</v>
      </c>
      <c r="R17" s="26">
        <f t="shared" si="0"/>
        <v>80</v>
      </c>
      <c r="S17" s="26">
        <f t="shared" si="0"/>
        <v>80</v>
      </c>
      <c r="T17" s="26">
        <f t="shared" si="0"/>
        <v>0</v>
      </c>
      <c r="U17" s="26">
        <f t="shared" si="0"/>
        <v>0</v>
      </c>
      <c r="V17" s="26">
        <f t="shared" si="0"/>
        <v>0</v>
      </c>
      <c r="W17" s="26">
        <f t="shared" si="0"/>
        <v>0</v>
      </c>
      <c r="X17" s="26">
        <f t="shared" si="0"/>
        <v>0</v>
      </c>
      <c r="Y17" s="8"/>
    </row>
    <row r="18" spans="1:25" x14ac:dyDescent="0.15">
      <c r="A18" s="27"/>
      <c r="B18" s="28" t="s">
        <v>49</v>
      </c>
      <c r="C18" s="29">
        <f>SUM(A17*C17)/1000</f>
        <v>0.08</v>
      </c>
      <c r="D18" s="29">
        <f>+(A17*D17)/1000</f>
        <v>1.4999999999999999E-2</v>
      </c>
      <c r="E18" s="29">
        <f>+(A17*E17)/1000</f>
        <v>7.0000000000000001E-3</v>
      </c>
      <c r="F18" s="29">
        <f>+(A17*F17)/1000</f>
        <v>7.0000000000000001E-3</v>
      </c>
      <c r="G18" s="29">
        <f>+(A17*G17)/1000</f>
        <v>3.5000000000000003E-2</v>
      </c>
      <c r="H18" s="29">
        <f>+(A17*H17)/1000</f>
        <v>3.5000000000000003E-2</v>
      </c>
      <c r="I18" s="29">
        <f>+(A17*I17)/1000</f>
        <v>0.04</v>
      </c>
      <c r="J18" s="29">
        <f>+(A17*J17)/1000</f>
        <v>5.0000000000000001E-3</v>
      </c>
      <c r="K18" s="29">
        <f>+(A17*K17)/1000</f>
        <v>5.5E-2</v>
      </c>
      <c r="L18" s="29">
        <f>+(A17*L17)/1000</f>
        <v>0.05</v>
      </c>
      <c r="M18" s="29">
        <f>+(A17*M17)/1000</f>
        <v>0</v>
      </c>
      <c r="N18" s="29">
        <f>+(A17*N17)/1000</f>
        <v>0.03</v>
      </c>
      <c r="O18" s="29">
        <f>+(A17*O17)/1000</f>
        <v>5.0000000000000001E-3</v>
      </c>
      <c r="P18" s="29">
        <f>+(A17*P17)/1000</f>
        <v>0</v>
      </c>
      <c r="Q18" s="29">
        <f>+(A17*Q17)/1000</f>
        <v>0</v>
      </c>
      <c r="R18" s="29">
        <f>+(A17*R17)/1000</f>
        <v>0.08</v>
      </c>
      <c r="S18" s="29">
        <f>+(A17*S17)/1000</f>
        <v>0.08</v>
      </c>
      <c r="T18" s="29">
        <f>+(A17*T17)/1000</f>
        <v>0</v>
      </c>
      <c r="U18" s="29">
        <f>+(A17*U17)/1000</f>
        <v>0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8"/>
    </row>
    <row r="19" spans="1:25" x14ac:dyDescent="0.15">
      <c r="A19" s="24">
        <f>SUM(D2)</f>
        <v>1</v>
      </c>
      <c r="B19" s="28" t="s">
        <v>50</v>
      </c>
      <c r="C19" s="30">
        <f>SUM(C13:C16)</f>
        <v>40</v>
      </c>
      <c r="D19" s="30">
        <f t="shared" ref="D19:X19" si="1">SUM(D13:D16)</f>
        <v>0</v>
      </c>
      <c r="E19" s="30">
        <f t="shared" si="1"/>
        <v>0</v>
      </c>
      <c r="F19" s="30">
        <f t="shared" si="1"/>
        <v>7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100</v>
      </c>
      <c r="M19" s="30">
        <f t="shared" si="1"/>
        <v>35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30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8"/>
    </row>
    <row r="20" spans="1:25" ht="11.25" thickBot="1" x14ac:dyDescent="0.2">
      <c r="A20" s="31"/>
      <c r="B20" s="32" t="s">
        <v>51</v>
      </c>
      <c r="C20" s="33">
        <f>SUM(A19*C19)/1000</f>
        <v>0.04</v>
      </c>
      <c r="D20" s="33">
        <f>+(A19*D19)/1000</f>
        <v>0</v>
      </c>
      <c r="E20" s="33">
        <f>+(A19*E19)/1000</f>
        <v>0</v>
      </c>
      <c r="F20" s="33">
        <f>+(A19*F19)/1000</f>
        <v>7.0000000000000001E-3</v>
      </c>
      <c r="G20" s="33">
        <f>+(A19*G19)/1000</f>
        <v>0</v>
      </c>
      <c r="H20" s="33">
        <f>+(A19*H19)/1000</f>
        <v>0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0.1</v>
      </c>
      <c r="M20" s="33">
        <f>+(A19*M19)/1000</f>
        <v>3.5000000000000003E-2</v>
      </c>
      <c r="N20" s="33">
        <f>+(A19*N19)/1000</f>
        <v>0</v>
      </c>
      <c r="O20" s="33">
        <f>+(A19*O19)/1000</f>
        <v>0</v>
      </c>
      <c r="P20" s="33">
        <f>+(A19*P19)</f>
        <v>0</v>
      </c>
      <c r="Q20" s="33">
        <f>+(A19*Q19)/1000</f>
        <v>0.03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4">
        <f>+(A19*W19)/1000</f>
        <v>0</v>
      </c>
      <c r="X20" s="34">
        <f>+(A19*X19)/1000</f>
        <v>0</v>
      </c>
      <c r="Y20" s="8"/>
    </row>
    <row r="21" spans="1:25" x14ac:dyDescent="0.15">
      <c r="A21" s="77" t="s">
        <v>8</v>
      </c>
      <c r="B21" s="78"/>
      <c r="C21" s="35">
        <f>+C20+C18</f>
        <v>0.12</v>
      </c>
      <c r="D21" s="35">
        <f t="shared" ref="D21:X21" si="2">+D20+D18</f>
        <v>1.4999999999999999E-2</v>
      </c>
      <c r="E21" s="35">
        <f t="shared" si="2"/>
        <v>7.0000000000000001E-3</v>
      </c>
      <c r="F21" s="35">
        <f t="shared" si="2"/>
        <v>1.4E-2</v>
      </c>
      <c r="G21" s="35">
        <f t="shared" si="2"/>
        <v>3.5000000000000003E-2</v>
      </c>
      <c r="H21" s="35">
        <f t="shared" si="2"/>
        <v>3.5000000000000003E-2</v>
      </c>
      <c r="I21" s="35">
        <f t="shared" si="2"/>
        <v>0.04</v>
      </c>
      <c r="J21" s="35">
        <f t="shared" si="2"/>
        <v>5.0000000000000001E-3</v>
      </c>
      <c r="K21" s="35">
        <f t="shared" si="2"/>
        <v>5.5E-2</v>
      </c>
      <c r="L21" s="35">
        <f t="shared" si="2"/>
        <v>0.15000000000000002</v>
      </c>
      <c r="M21" s="35">
        <f t="shared" si="2"/>
        <v>3.5000000000000003E-2</v>
      </c>
      <c r="N21" s="35">
        <f t="shared" si="2"/>
        <v>0.03</v>
      </c>
      <c r="O21" s="35">
        <f t="shared" si="2"/>
        <v>5.0000000000000001E-3</v>
      </c>
      <c r="P21" s="35">
        <f t="shared" si="2"/>
        <v>0</v>
      </c>
      <c r="Q21" s="35">
        <f t="shared" si="2"/>
        <v>0.03</v>
      </c>
      <c r="R21" s="35">
        <f t="shared" si="2"/>
        <v>0.08</v>
      </c>
      <c r="S21" s="35">
        <f t="shared" si="2"/>
        <v>0.08</v>
      </c>
      <c r="T21" s="35">
        <f t="shared" si="2"/>
        <v>0</v>
      </c>
      <c r="U21" s="35">
        <f t="shared" si="2"/>
        <v>0</v>
      </c>
      <c r="V21" s="35">
        <f t="shared" si="2"/>
        <v>0</v>
      </c>
      <c r="W21" s="57">
        <f t="shared" si="2"/>
        <v>0</v>
      </c>
      <c r="X21" s="57">
        <f t="shared" si="2"/>
        <v>0</v>
      </c>
      <c r="Y21" s="8"/>
    </row>
    <row r="22" spans="1:25" x14ac:dyDescent="0.15">
      <c r="A22" s="70" t="s">
        <v>9</v>
      </c>
      <c r="B22" s="72"/>
      <c r="C22" s="36">
        <v>262</v>
      </c>
      <c r="D22" s="36">
        <v>708</v>
      </c>
      <c r="E22" s="36">
        <v>2948</v>
      </c>
      <c r="F22" s="36">
        <v>1650</v>
      </c>
      <c r="G22" s="36">
        <v>390</v>
      </c>
      <c r="H22" s="36">
        <v>2644</v>
      </c>
      <c r="I22" s="36">
        <v>157</v>
      </c>
      <c r="J22" s="36">
        <v>198</v>
      </c>
      <c r="K22" s="36">
        <v>269</v>
      </c>
      <c r="L22" s="36">
        <v>330</v>
      </c>
      <c r="M22" s="36"/>
      <c r="N22" s="36">
        <v>154</v>
      </c>
      <c r="O22" s="36">
        <v>147</v>
      </c>
      <c r="P22" s="36">
        <v>57</v>
      </c>
      <c r="Q22" s="36">
        <v>597</v>
      </c>
      <c r="R22" s="36">
        <v>268</v>
      </c>
      <c r="S22" s="36">
        <v>358</v>
      </c>
      <c r="T22" s="36"/>
      <c r="U22" s="36"/>
      <c r="V22" s="36"/>
      <c r="W22" s="37"/>
      <c r="X22" s="37"/>
      <c r="Y22" s="8"/>
    </row>
    <row r="23" spans="1:25" x14ac:dyDescent="0.15">
      <c r="A23" s="38">
        <f>SUM(A17)</f>
        <v>1</v>
      </c>
      <c r="B23" s="39" t="s">
        <v>10</v>
      </c>
      <c r="C23" s="40">
        <f>SUM(C18*C22)</f>
        <v>20.96</v>
      </c>
      <c r="D23" s="40">
        <f>SUM(D18*D22)</f>
        <v>10.62</v>
      </c>
      <c r="E23" s="40">
        <f t="shared" ref="E23:X23" si="3">SUM(E18*E22)</f>
        <v>20.635999999999999</v>
      </c>
      <c r="F23" s="40">
        <f t="shared" si="3"/>
        <v>11.55</v>
      </c>
      <c r="G23" s="40">
        <f t="shared" si="3"/>
        <v>13.650000000000002</v>
      </c>
      <c r="H23" s="40">
        <f t="shared" si="3"/>
        <v>92.54</v>
      </c>
      <c r="I23" s="40">
        <f t="shared" si="3"/>
        <v>6.28</v>
      </c>
      <c r="J23" s="40">
        <f t="shared" si="3"/>
        <v>0.99</v>
      </c>
      <c r="K23" s="40">
        <f t="shared" si="3"/>
        <v>14.795</v>
      </c>
      <c r="L23" s="40">
        <f t="shared" si="3"/>
        <v>16.5</v>
      </c>
      <c r="M23" s="40">
        <f t="shared" si="3"/>
        <v>0</v>
      </c>
      <c r="N23" s="40">
        <f t="shared" si="3"/>
        <v>4.62</v>
      </c>
      <c r="O23" s="40">
        <f t="shared" si="3"/>
        <v>0.73499999999999999</v>
      </c>
      <c r="P23" s="40">
        <f t="shared" si="3"/>
        <v>0</v>
      </c>
      <c r="Q23" s="40">
        <f t="shared" si="3"/>
        <v>0</v>
      </c>
      <c r="R23" s="40">
        <f t="shared" si="3"/>
        <v>21.44</v>
      </c>
      <c r="S23" s="40">
        <f t="shared" si="3"/>
        <v>28.64</v>
      </c>
      <c r="T23" s="40">
        <f t="shared" si="3"/>
        <v>0</v>
      </c>
      <c r="U23" s="40">
        <f t="shared" si="3"/>
        <v>0</v>
      </c>
      <c r="V23" s="40">
        <f t="shared" si="3"/>
        <v>0</v>
      </c>
      <c r="W23" s="40">
        <f t="shared" si="3"/>
        <v>0</v>
      </c>
      <c r="X23" s="40">
        <f t="shared" si="3"/>
        <v>0</v>
      </c>
      <c r="Y23" s="41">
        <f>SUM(C23:X23)</f>
        <v>263.95600000000002</v>
      </c>
    </row>
    <row r="24" spans="1:25" x14ac:dyDescent="0.15">
      <c r="A24" s="38">
        <f>SUM(A19)</f>
        <v>1</v>
      </c>
      <c r="B24" s="39" t="s">
        <v>10</v>
      </c>
      <c r="C24" s="40">
        <f>SUM(C20*C22)</f>
        <v>10.48</v>
      </c>
      <c r="D24" s="40">
        <f>SUM(D20*D22)</f>
        <v>0</v>
      </c>
      <c r="E24" s="40">
        <f t="shared" ref="E24:X24" si="4">SUM(E20*E22)</f>
        <v>0</v>
      </c>
      <c r="F24" s="40">
        <f t="shared" si="4"/>
        <v>11.55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40">
        <f t="shared" si="4"/>
        <v>0</v>
      </c>
      <c r="K24" s="40">
        <f t="shared" si="4"/>
        <v>0</v>
      </c>
      <c r="L24" s="40">
        <f t="shared" si="4"/>
        <v>33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17.91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0</v>
      </c>
      <c r="W24" s="40">
        <f t="shared" si="4"/>
        <v>0</v>
      </c>
      <c r="X24" s="40">
        <f t="shared" si="4"/>
        <v>0</v>
      </c>
      <c r="Y24" s="41">
        <f>SUM(C24:X24)</f>
        <v>72.94</v>
      </c>
    </row>
    <row r="25" spans="1:25" x14ac:dyDescent="0.15">
      <c r="A25" s="61" t="s">
        <v>11</v>
      </c>
      <c r="B25" s="62"/>
      <c r="C25" s="42">
        <f>SUM(C23:C24)</f>
        <v>31.44</v>
      </c>
      <c r="D25" s="42">
        <f t="shared" ref="D25:X25" si="5">+D21*D22</f>
        <v>10.62</v>
      </c>
      <c r="E25" s="42">
        <f t="shared" si="5"/>
        <v>20.635999999999999</v>
      </c>
      <c r="F25" s="42">
        <f t="shared" si="5"/>
        <v>23.1</v>
      </c>
      <c r="G25" s="42">
        <f t="shared" si="5"/>
        <v>13.650000000000002</v>
      </c>
      <c r="H25" s="42">
        <f t="shared" si="5"/>
        <v>92.54</v>
      </c>
      <c r="I25" s="42">
        <f t="shared" si="5"/>
        <v>6.28</v>
      </c>
      <c r="J25" s="42">
        <f t="shared" si="5"/>
        <v>0.99</v>
      </c>
      <c r="K25" s="42">
        <f t="shared" si="5"/>
        <v>14.795</v>
      </c>
      <c r="L25" s="42">
        <f t="shared" si="5"/>
        <v>49.500000000000007</v>
      </c>
      <c r="M25" s="42">
        <f t="shared" si="5"/>
        <v>0</v>
      </c>
      <c r="N25" s="42">
        <f t="shared" si="5"/>
        <v>4.62</v>
      </c>
      <c r="O25" s="42">
        <f t="shared" si="5"/>
        <v>0.73499999999999999</v>
      </c>
      <c r="P25" s="42">
        <f t="shared" si="5"/>
        <v>0</v>
      </c>
      <c r="Q25" s="42">
        <f t="shared" si="5"/>
        <v>17.91</v>
      </c>
      <c r="R25" s="42">
        <f t="shared" si="5"/>
        <v>21.44</v>
      </c>
      <c r="S25" s="42">
        <f t="shared" si="5"/>
        <v>28.64</v>
      </c>
      <c r="T25" s="42">
        <f t="shared" si="5"/>
        <v>0</v>
      </c>
      <c r="U25" s="42">
        <f t="shared" si="5"/>
        <v>0</v>
      </c>
      <c r="V25" s="42">
        <f t="shared" si="5"/>
        <v>0</v>
      </c>
      <c r="W25" s="43">
        <f t="shared" si="5"/>
        <v>0</v>
      </c>
      <c r="X25" s="43">
        <f t="shared" si="5"/>
        <v>0</v>
      </c>
      <c r="Y25" s="41">
        <f>SUM(C25:X25)</f>
        <v>336.89600000000002</v>
      </c>
    </row>
    <row r="26" spans="1:25" x14ac:dyDescent="0.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</row>
    <row r="27" spans="1:25" s="47" customFormat="1" x14ac:dyDescent="0.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5"/>
    </row>
    <row r="28" spans="1:25" x14ac:dyDescent="0.15">
      <c r="A28" s="79" t="s">
        <v>12</v>
      </c>
      <c r="B28" s="79"/>
      <c r="C28" s="48"/>
      <c r="H28" s="79" t="s">
        <v>13</v>
      </c>
      <c r="I28" s="79"/>
      <c r="J28" s="79"/>
      <c r="K28" s="79"/>
      <c r="P28" s="79" t="s">
        <v>14</v>
      </c>
      <c r="Q28" s="79"/>
      <c r="R28" s="79"/>
      <c r="S28" s="79"/>
    </row>
    <row r="31" spans="1:25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2"/>
      <c r="M31" s="64" t="s">
        <v>1</v>
      </c>
      <c r="N31" s="64"/>
      <c r="O31" s="64"/>
      <c r="P31" s="64"/>
      <c r="Q31" s="64"/>
      <c r="R31" s="64" t="s">
        <v>73</v>
      </c>
      <c r="S31" s="64"/>
      <c r="T31" s="64"/>
      <c r="U31" s="64"/>
      <c r="V31" s="64"/>
    </row>
    <row r="32" spans="1:25" x14ac:dyDescent="0.15">
      <c r="B32" s="3" t="s">
        <v>3</v>
      </c>
      <c r="C32" s="4">
        <v>1</v>
      </c>
      <c r="D32" s="4">
        <v>1</v>
      </c>
      <c r="E32" s="5"/>
      <c r="F32" s="5"/>
      <c r="G32" s="5"/>
      <c r="H32" s="5"/>
      <c r="I32" s="5"/>
      <c r="J32" s="5"/>
      <c r="P32" s="65">
        <v>43007</v>
      </c>
      <c r="Q32" s="65"/>
      <c r="R32" s="65"/>
      <c r="S32" s="65"/>
      <c r="T32" s="5"/>
      <c r="U32" s="5"/>
      <c r="V32" s="5"/>
    </row>
    <row r="33" spans="1:25" x14ac:dyDescent="0.15">
      <c r="A33" s="66"/>
      <c r="B33" s="67"/>
      <c r="C33" s="70" t="s">
        <v>4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"/>
      <c r="X33" s="7"/>
      <c r="Y33" s="8"/>
    </row>
    <row r="34" spans="1:25" ht="45.75" thickBot="1" x14ac:dyDescent="0.2">
      <c r="A34" s="68"/>
      <c r="B34" s="69"/>
      <c r="C34" s="9" t="s">
        <v>19</v>
      </c>
      <c r="D34" s="11" t="s">
        <v>39</v>
      </c>
      <c r="E34" s="11" t="s">
        <v>22</v>
      </c>
      <c r="F34" s="11" t="s">
        <v>42</v>
      </c>
      <c r="G34" s="11" t="s">
        <v>102</v>
      </c>
      <c r="H34" s="11" t="s">
        <v>41</v>
      </c>
      <c r="I34" s="11" t="s">
        <v>21</v>
      </c>
      <c r="J34" s="11" t="s">
        <v>34</v>
      </c>
      <c r="K34" s="11" t="s">
        <v>30</v>
      </c>
      <c r="L34" s="11" t="s">
        <v>33</v>
      </c>
      <c r="M34" s="11" t="s">
        <v>28</v>
      </c>
      <c r="N34" s="11" t="s">
        <v>72</v>
      </c>
      <c r="O34" s="11"/>
      <c r="P34" s="11"/>
      <c r="Q34" s="11"/>
      <c r="R34" s="11"/>
      <c r="S34" s="11"/>
      <c r="T34" s="11"/>
      <c r="U34" s="11"/>
      <c r="V34" s="10"/>
      <c r="W34" s="10"/>
      <c r="X34" s="10"/>
      <c r="Y34" s="8"/>
    </row>
    <row r="35" spans="1:25" ht="11.25" customHeight="1" x14ac:dyDescent="0.15">
      <c r="A35" s="73" t="s">
        <v>5</v>
      </c>
      <c r="B35" s="14" t="s">
        <v>15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>
        <v>70</v>
      </c>
      <c r="O35" s="15"/>
      <c r="P35" s="15"/>
      <c r="Q35" s="15"/>
      <c r="R35" s="15"/>
      <c r="S35" s="15"/>
      <c r="T35" s="15"/>
      <c r="U35" s="15"/>
      <c r="V35" s="16"/>
      <c r="W35" s="16"/>
      <c r="X35" s="16"/>
      <c r="Y35" s="8"/>
    </row>
    <row r="36" spans="1:25" x14ac:dyDescent="0.15">
      <c r="A36" s="74"/>
      <c r="B36" s="17" t="s">
        <v>101</v>
      </c>
      <c r="C36" s="18"/>
      <c r="D36" s="18">
        <v>2</v>
      </c>
      <c r="E36" s="18"/>
      <c r="F36" s="18">
        <v>0.5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8"/>
    </row>
    <row r="37" spans="1:25" x14ac:dyDescent="0.15">
      <c r="A37" s="74"/>
      <c r="B37" s="17" t="s">
        <v>22</v>
      </c>
      <c r="C37" s="18"/>
      <c r="D37" s="18"/>
      <c r="E37" s="18">
        <v>15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8"/>
    </row>
    <row r="38" spans="1:25" ht="11.25" thickBot="1" x14ac:dyDescent="0.2">
      <c r="A38" s="75"/>
      <c r="B38" s="20" t="s">
        <v>19</v>
      </c>
      <c r="C38" s="21">
        <v>80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2"/>
      <c r="X38" s="22"/>
      <c r="Y38" s="8"/>
    </row>
    <row r="39" spans="1:25" ht="11.25" customHeight="1" x14ac:dyDescent="0.15">
      <c r="A39" s="73" t="s">
        <v>6</v>
      </c>
      <c r="B39" s="14" t="s">
        <v>18</v>
      </c>
      <c r="C39" s="15"/>
      <c r="D39" s="15"/>
      <c r="E39" s="15"/>
      <c r="F39" s="15"/>
      <c r="G39" s="15">
        <v>40</v>
      </c>
      <c r="H39" s="15">
        <v>20</v>
      </c>
      <c r="I39" s="15">
        <v>3</v>
      </c>
      <c r="J39" s="15">
        <v>40</v>
      </c>
      <c r="K39" s="15">
        <v>5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8"/>
    </row>
    <row r="40" spans="1:25" x14ac:dyDescent="0.15">
      <c r="A40" s="74"/>
      <c r="B40" s="17" t="s">
        <v>81</v>
      </c>
      <c r="C40" s="18"/>
      <c r="D40" s="18">
        <v>14</v>
      </c>
      <c r="E40" s="18"/>
      <c r="F40" s="18"/>
      <c r="G40" s="18"/>
      <c r="H40" s="18"/>
      <c r="I40" s="18"/>
      <c r="J40" s="18"/>
      <c r="K40" s="18"/>
      <c r="L40" s="18">
        <v>3</v>
      </c>
      <c r="M40" s="18">
        <v>260</v>
      </c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8"/>
    </row>
    <row r="41" spans="1:25" x14ac:dyDescent="0.15">
      <c r="A41" s="74"/>
      <c r="B41" s="17" t="s">
        <v>19</v>
      </c>
      <c r="C41" s="18">
        <v>60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ht="11.25" thickBot="1" x14ac:dyDescent="0.2">
      <c r="A42" s="75"/>
      <c r="B42" s="17" t="s">
        <v>22</v>
      </c>
      <c r="C42" s="18"/>
      <c r="D42" s="18"/>
      <c r="E42" s="18">
        <v>15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8"/>
    </row>
    <row r="43" spans="1:25" ht="11.25" customHeight="1" x14ac:dyDescent="0.15">
      <c r="A43" s="73" t="s">
        <v>7</v>
      </c>
      <c r="B43" s="49"/>
      <c r="C43" s="50"/>
      <c r="D43" s="50"/>
      <c r="E43" s="50"/>
      <c r="F43" s="6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1"/>
      <c r="W43" s="51"/>
      <c r="X43" s="51"/>
      <c r="Y43" s="8"/>
    </row>
    <row r="44" spans="1:25" x14ac:dyDescent="0.15">
      <c r="A44" s="74"/>
      <c r="B44" s="5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3"/>
      <c r="W44" s="53"/>
      <c r="X44" s="53"/>
      <c r="Y44" s="8"/>
    </row>
    <row r="45" spans="1:25" x14ac:dyDescent="0.15">
      <c r="A45" s="74"/>
      <c r="B45" s="5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3"/>
      <c r="W45" s="53"/>
      <c r="X45" s="53"/>
      <c r="Y45" s="8"/>
    </row>
    <row r="46" spans="1:25" ht="11.25" thickBot="1" x14ac:dyDescent="0.2">
      <c r="A46" s="76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56"/>
      <c r="X46" s="56"/>
      <c r="Y46" s="8"/>
    </row>
    <row r="47" spans="1:25" ht="11.25" thickBot="1" x14ac:dyDescent="0.2">
      <c r="A47" s="24">
        <f>SUM(C32)</f>
        <v>1</v>
      </c>
      <c r="B47" s="25" t="s">
        <v>52</v>
      </c>
      <c r="C47" s="26">
        <f>SUM(C35:C38)</f>
        <v>80</v>
      </c>
      <c r="D47" s="26">
        <f t="shared" ref="D47:X47" si="6">SUM(D35:D38)</f>
        <v>2</v>
      </c>
      <c r="E47" s="26">
        <f t="shared" si="6"/>
        <v>15</v>
      </c>
      <c r="F47" s="26">
        <f t="shared" si="6"/>
        <v>0.5</v>
      </c>
      <c r="G47" s="26">
        <f t="shared" si="6"/>
        <v>0</v>
      </c>
      <c r="H47" s="26">
        <f t="shared" si="6"/>
        <v>0</v>
      </c>
      <c r="I47" s="26">
        <f t="shared" si="6"/>
        <v>0</v>
      </c>
      <c r="J47" s="26">
        <f t="shared" si="6"/>
        <v>0</v>
      </c>
      <c r="K47" s="26">
        <f t="shared" si="6"/>
        <v>0</v>
      </c>
      <c r="L47" s="26">
        <f t="shared" si="6"/>
        <v>0</v>
      </c>
      <c r="M47" s="26">
        <f t="shared" si="6"/>
        <v>0</v>
      </c>
      <c r="N47" s="26">
        <f t="shared" si="6"/>
        <v>70</v>
      </c>
      <c r="O47" s="26">
        <f t="shared" si="6"/>
        <v>0</v>
      </c>
      <c r="P47" s="26">
        <f t="shared" si="6"/>
        <v>0</v>
      </c>
      <c r="Q47" s="26">
        <f t="shared" si="6"/>
        <v>0</v>
      </c>
      <c r="R47" s="26">
        <f t="shared" si="6"/>
        <v>0</v>
      </c>
      <c r="S47" s="26">
        <f t="shared" si="6"/>
        <v>0</v>
      </c>
      <c r="T47" s="26">
        <f t="shared" si="6"/>
        <v>0</v>
      </c>
      <c r="U47" s="26">
        <f t="shared" si="6"/>
        <v>0</v>
      </c>
      <c r="V47" s="26">
        <f t="shared" si="6"/>
        <v>0</v>
      </c>
      <c r="W47" s="26">
        <f t="shared" si="6"/>
        <v>0</v>
      </c>
      <c r="X47" s="26">
        <f t="shared" si="6"/>
        <v>0</v>
      </c>
      <c r="Y47" s="8"/>
    </row>
    <row r="48" spans="1:25" x14ac:dyDescent="0.15">
      <c r="A48" s="27"/>
      <c r="B48" s="28" t="s">
        <v>53</v>
      </c>
      <c r="C48" s="29">
        <f>SUM(A47*C47)/1000</f>
        <v>0.08</v>
      </c>
      <c r="D48" s="29">
        <f>+(A47*D47)/1000</f>
        <v>2E-3</v>
      </c>
      <c r="E48" s="29">
        <f>+(A47*E47)/1000</f>
        <v>1.4999999999999999E-2</v>
      </c>
      <c r="F48" s="29">
        <f>+(A47*F47)</f>
        <v>0.5</v>
      </c>
      <c r="G48" s="29">
        <f>+(A47*G47)/1000</f>
        <v>0</v>
      </c>
      <c r="H48" s="29">
        <f>+(A47*H47)/1000</f>
        <v>0</v>
      </c>
      <c r="I48" s="29">
        <f>+(A47*I47)/1000</f>
        <v>0</v>
      </c>
      <c r="J48" s="29">
        <f>+(A47*J47)/1000</f>
        <v>0</v>
      </c>
      <c r="K48" s="29">
        <f>+(A47*K47)/1000</f>
        <v>0</v>
      </c>
      <c r="L48" s="29">
        <f>+(A47*L47)/1000</f>
        <v>0</v>
      </c>
      <c r="M48" s="29">
        <f>+(A47*M47)/1000</f>
        <v>0</v>
      </c>
      <c r="N48" s="29">
        <f>+(A47*N47)/1000</f>
        <v>7.0000000000000007E-2</v>
      </c>
      <c r="O48" s="29">
        <f>+(A47*O47)/1000</f>
        <v>0</v>
      </c>
      <c r="P48" s="29">
        <f>+(A47*P47)/1000</f>
        <v>0</v>
      </c>
      <c r="Q48" s="29">
        <f>+(A47*Q47)/1000</f>
        <v>0</v>
      </c>
      <c r="R48" s="29">
        <f>+(A47*R47)/1000</f>
        <v>0</v>
      </c>
      <c r="S48" s="29">
        <f>+(A47*S47)/1000</f>
        <v>0</v>
      </c>
      <c r="T48" s="29">
        <f>+(A47*T47)/1000</f>
        <v>0</v>
      </c>
      <c r="U48" s="29">
        <f>+(A47*U47)/1000</f>
        <v>0</v>
      </c>
      <c r="V48" s="29">
        <f>+(A47*V47)/1000</f>
        <v>0</v>
      </c>
      <c r="W48" s="29">
        <f>+(A47*W47)/1000</f>
        <v>0</v>
      </c>
      <c r="X48" s="29">
        <f>+(A47*X47)/1000</f>
        <v>0</v>
      </c>
      <c r="Y48" s="8"/>
    </row>
    <row r="49" spans="1:25" x14ac:dyDescent="0.15">
      <c r="A49" s="24">
        <f>SUM(D32)</f>
        <v>1</v>
      </c>
      <c r="B49" s="28" t="s">
        <v>54</v>
      </c>
      <c r="C49" s="30">
        <f>SUM(C39:C42)</f>
        <v>60</v>
      </c>
      <c r="D49" s="30">
        <f t="shared" ref="D49:X49" si="7">SUM(D39:D42)</f>
        <v>14</v>
      </c>
      <c r="E49" s="30">
        <f t="shared" si="7"/>
        <v>15</v>
      </c>
      <c r="F49" s="30">
        <f t="shared" si="7"/>
        <v>0</v>
      </c>
      <c r="G49" s="30">
        <f t="shared" si="7"/>
        <v>40</v>
      </c>
      <c r="H49" s="30">
        <f t="shared" si="7"/>
        <v>20</v>
      </c>
      <c r="I49" s="30">
        <f t="shared" si="7"/>
        <v>3</v>
      </c>
      <c r="J49" s="30">
        <f t="shared" si="7"/>
        <v>40</v>
      </c>
      <c r="K49" s="30">
        <f t="shared" si="7"/>
        <v>5</v>
      </c>
      <c r="L49" s="30">
        <f t="shared" si="7"/>
        <v>3</v>
      </c>
      <c r="M49" s="30">
        <f t="shared" si="7"/>
        <v>260</v>
      </c>
      <c r="N49" s="30">
        <f t="shared" si="7"/>
        <v>0</v>
      </c>
      <c r="O49" s="30">
        <f t="shared" si="7"/>
        <v>0</v>
      </c>
      <c r="P49" s="30">
        <f t="shared" si="7"/>
        <v>0</v>
      </c>
      <c r="Q49" s="30">
        <f t="shared" si="7"/>
        <v>0</v>
      </c>
      <c r="R49" s="30">
        <f t="shared" si="7"/>
        <v>0</v>
      </c>
      <c r="S49" s="30">
        <f t="shared" si="7"/>
        <v>0</v>
      </c>
      <c r="T49" s="30">
        <f t="shared" si="7"/>
        <v>0</v>
      </c>
      <c r="U49" s="30">
        <f t="shared" si="7"/>
        <v>0</v>
      </c>
      <c r="V49" s="30">
        <f t="shared" si="7"/>
        <v>0</v>
      </c>
      <c r="W49" s="30">
        <f t="shared" si="7"/>
        <v>0</v>
      </c>
      <c r="X49" s="30">
        <f t="shared" si="7"/>
        <v>0</v>
      </c>
      <c r="Y49" s="8"/>
    </row>
    <row r="50" spans="1:25" ht="11.25" thickBot="1" x14ac:dyDescent="0.2">
      <c r="A50" s="31"/>
      <c r="B50" s="32" t="s">
        <v>55</v>
      </c>
      <c r="C50" s="33">
        <f>SUM(A49*C49)/1000</f>
        <v>0.06</v>
      </c>
      <c r="D50" s="33">
        <f>+(A49*D49)/1000</f>
        <v>1.4E-2</v>
      </c>
      <c r="E50" s="33">
        <f>+(A49*E49)/1000</f>
        <v>1.4999999999999999E-2</v>
      </c>
      <c r="F50" s="33">
        <f>+(A49*F49)</f>
        <v>0</v>
      </c>
      <c r="G50" s="33">
        <f>+(A49*G49)/1000</f>
        <v>0.04</v>
      </c>
      <c r="H50" s="33">
        <f>+(A49*H49)/1000</f>
        <v>0.02</v>
      </c>
      <c r="I50" s="33">
        <f>+(A49*I49)/1000</f>
        <v>3.0000000000000001E-3</v>
      </c>
      <c r="J50" s="33">
        <f>+(A49*J49)/1000</f>
        <v>0.04</v>
      </c>
      <c r="K50" s="33">
        <f>+(A49*K49)/1000</f>
        <v>5.0000000000000001E-3</v>
      </c>
      <c r="L50" s="33">
        <f>+(A49*L49)/1000</f>
        <v>3.0000000000000001E-3</v>
      </c>
      <c r="M50" s="33">
        <f>+(A49*M49)/1000</f>
        <v>0.26</v>
      </c>
      <c r="N50" s="33">
        <f>+(A49*N49)/1000</f>
        <v>0</v>
      </c>
      <c r="O50" s="33">
        <f>+(A49*O49)/1000</f>
        <v>0</v>
      </c>
      <c r="P50" s="33">
        <f>+(A49*P49)/1000</f>
        <v>0</v>
      </c>
      <c r="Q50" s="33">
        <f>+(A49*Q49)/1000</f>
        <v>0</v>
      </c>
      <c r="R50" s="33">
        <f>+(A49*R49)/1000</f>
        <v>0</v>
      </c>
      <c r="S50" s="33">
        <f>+(A49*S49)/1000</f>
        <v>0</v>
      </c>
      <c r="T50" s="33">
        <f>+(A49*T49)/1000</f>
        <v>0</v>
      </c>
      <c r="U50" s="33">
        <f>+(A49*U49)/1000</f>
        <v>0</v>
      </c>
      <c r="V50" s="34">
        <f>+(A49*V49)/1000</f>
        <v>0</v>
      </c>
      <c r="W50" s="34">
        <f>+(A49*W49)/1000</f>
        <v>0</v>
      </c>
      <c r="X50" s="34">
        <f>+(A49*X49)/1000</f>
        <v>0</v>
      </c>
      <c r="Y50" s="8"/>
    </row>
    <row r="51" spans="1:25" x14ac:dyDescent="0.15">
      <c r="A51" s="77" t="s">
        <v>8</v>
      </c>
      <c r="B51" s="78"/>
      <c r="C51" s="35">
        <f>+C50+C48</f>
        <v>0.14000000000000001</v>
      </c>
      <c r="D51" s="35">
        <f t="shared" ref="D51:X51" si="8">+D50+D48</f>
        <v>1.6E-2</v>
      </c>
      <c r="E51" s="35">
        <f t="shared" si="8"/>
        <v>0.03</v>
      </c>
      <c r="F51" s="35">
        <f t="shared" si="8"/>
        <v>0.5</v>
      </c>
      <c r="G51" s="35">
        <f t="shared" si="8"/>
        <v>0.04</v>
      </c>
      <c r="H51" s="35">
        <f t="shared" si="8"/>
        <v>0.02</v>
      </c>
      <c r="I51" s="35">
        <f t="shared" si="8"/>
        <v>3.0000000000000001E-3</v>
      </c>
      <c r="J51" s="35">
        <f t="shared" si="8"/>
        <v>0.04</v>
      </c>
      <c r="K51" s="35">
        <f t="shared" si="8"/>
        <v>5.0000000000000001E-3</v>
      </c>
      <c r="L51" s="35">
        <f t="shared" si="8"/>
        <v>3.0000000000000001E-3</v>
      </c>
      <c r="M51" s="35">
        <f t="shared" si="8"/>
        <v>0.26</v>
      </c>
      <c r="N51" s="35">
        <f t="shared" si="8"/>
        <v>7.0000000000000007E-2</v>
      </c>
      <c r="O51" s="35">
        <f t="shared" si="8"/>
        <v>0</v>
      </c>
      <c r="P51" s="35">
        <f t="shared" si="8"/>
        <v>0</v>
      </c>
      <c r="Q51" s="35">
        <f t="shared" si="8"/>
        <v>0</v>
      </c>
      <c r="R51" s="35">
        <f t="shared" si="8"/>
        <v>0</v>
      </c>
      <c r="S51" s="35">
        <f t="shared" si="8"/>
        <v>0</v>
      </c>
      <c r="T51" s="35">
        <f t="shared" si="8"/>
        <v>0</v>
      </c>
      <c r="U51" s="35">
        <f t="shared" si="8"/>
        <v>0</v>
      </c>
      <c r="V51" s="57">
        <f t="shared" si="8"/>
        <v>0</v>
      </c>
      <c r="W51" s="57">
        <f t="shared" si="8"/>
        <v>0</v>
      </c>
      <c r="X51" s="57">
        <f t="shared" si="8"/>
        <v>0</v>
      </c>
      <c r="Y51" s="8"/>
    </row>
    <row r="52" spans="1:25" x14ac:dyDescent="0.15">
      <c r="A52" s="70" t="s">
        <v>9</v>
      </c>
      <c r="B52" s="72"/>
      <c r="C52" s="36">
        <v>262</v>
      </c>
      <c r="D52" s="36">
        <v>2948</v>
      </c>
      <c r="E52" s="36">
        <v>1650</v>
      </c>
      <c r="F52" s="36">
        <v>57</v>
      </c>
      <c r="G52" s="36">
        <v>154</v>
      </c>
      <c r="H52" s="36">
        <v>154</v>
      </c>
      <c r="I52" s="36">
        <v>608</v>
      </c>
      <c r="J52" s="36">
        <v>157</v>
      </c>
      <c r="K52" s="36">
        <v>198</v>
      </c>
      <c r="L52" s="36">
        <v>147</v>
      </c>
      <c r="M52" s="36">
        <v>153</v>
      </c>
      <c r="N52" s="36">
        <v>268</v>
      </c>
      <c r="O52" s="36"/>
      <c r="P52" s="36"/>
      <c r="Q52" s="36"/>
      <c r="R52" s="36"/>
      <c r="S52" s="36"/>
      <c r="T52" s="36"/>
      <c r="U52" s="36"/>
      <c r="V52" s="37"/>
      <c r="W52" s="37"/>
      <c r="X52" s="37"/>
      <c r="Y52" s="8"/>
    </row>
    <row r="53" spans="1:25" x14ac:dyDescent="0.15">
      <c r="A53" s="38">
        <f>SUM(A47)</f>
        <v>1</v>
      </c>
      <c r="B53" s="39" t="s">
        <v>10</v>
      </c>
      <c r="C53" s="40">
        <f>SUM(C48*C52)</f>
        <v>20.96</v>
      </c>
      <c r="D53" s="40">
        <f>SUM(D48*D52)</f>
        <v>5.8959999999999999</v>
      </c>
      <c r="E53" s="40">
        <f t="shared" ref="E53:X53" si="9">SUM(E48*E52)</f>
        <v>24.75</v>
      </c>
      <c r="F53" s="40">
        <f t="shared" si="9"/>
        <v>28.5</v>
      </c>
      <c r="G53" s="40">
        <f t="shared" si="9"/>
        <v>0</v>
      </c>
      <c r="H53" s="40">
        <f t="shared" si="9"/>
        <v>0</v>
      </c>
      <c r="I53" s="40">
        <f t="shared" si="9"/>
        <v>0</v>
      </c>
      <c r="J53" s="40">
        <f t="shared" si="9"/>
        <v>0</v>
      </c>
      <c r="K53" s="40">
        <f t="shared" si="9"/>
        <v>0</v>
      </c>
      <c r="L53" s="40">
        <f t="shared" si="9"/>
        <v>0</v>
      </c>
      <c r="M53" s="40">
        <f t="shared" si="9"/>
        <v>0</v>
      </c>
      <c r="N53" s="40">
        <f t="shared" si="9"/>
        <v>18.760000000000002</v>
      </c>
      <c r="O53" s="40">
        <f t="shared" si="9"/>
        <v>0</v>
      </c>
      <c r="P53" s="40">
        <f t="shared" si="9"/>
        <v>0</v>
      </c>
      <c r="Q53" s="40">
        <f t="shared" si="9"/>
        <v>0</v>
      </c>
      <c r="R53" s="40">
        <f t="shared" si="9"/>
        <v>0</v>
      </c>
      <c r="S53" s="40">
        <f t="shared" si="9"/>
        <v>0</v>
      </c>
      <c r="T53" s="40">
        <f t="shared" si="9"/>
        <v>0</v>
      </c>
      <c r="U53" s="40">
        <f t="shared" si="9"/>
        <v>0</v>
      </c>
      <c r="V53" s="40">
        <f t="shared" si="9"/>
        <v>0</v>
      </c>
      <c r="W53" s="40">
        <f t="shared" si="9"/>
        <v>0</v>
      </c>
      <c r="X53" s="40">
        <f t="shared" si="9"/>
        <v>0</v>
      </c>
      <c r="Y53" s="41">
        <f>SUM(C53:X53)</f>
        <v>98.866</v>
      </c>
    </row>
    <row r="54" spans="1:25" x14ac:dyDescent="0.15">
      <c r="A54" s="38">
        <f>SUM(A49)</f>
        <v>1</v>
      </c>
      <c r="B54" s="39" t="s">
        <v>10</v>
      </c>
      <c r="C54" s="40">
        <f>SUM(C50*C52)</f>
        <v>15.719999999999999</v>
      </c>
      <c r="D54" s="40">
        <f>SUM(D50*D52)</f>
        <v>41.271999999999998</v>
      </c>
      <c r="E54" s="40">
        <f t="shared" ref="E54:X54" si="10">SUM(E50*E52)</f>
        <v>24.75</v>
      </c>
      <c r="F54" s="40">
        <f t="shared" si="10"/>
        <v>0</v>
      </c>
      <c r="G54" s="40">
        <f t="shared" si="10"/>
        <v>6.16</v>
      </c>
      <c r="H54" s="40">
        <f t="shared" si="10"/>
        <v>3.08</v>
      </c>
      <c r="I54" s="40">
        <f t="shared" si="10"/>
        <v>1.8240000000000001</v>
      </c>
      <c r="J54" s="40">
        <f t="shared" si="10"/>
        <v>6.28</v>
      </c>
      <c r="K54" s="40">
        <f t="shared" si="10"/>
        <v>0.99</v>
      </c>
      <c r="L54" s="40">
        <f t="shared" si="10"/>
        <v>0.441</v>
      </c>
      <c r="M54" s="40">
        <f t="shared" si="10"/>
        <v>39.78</v>
      </c>
      <c r="N54" s="40">
        <f t="shared" si="10"/>
        <v>0</v>
      </c>
      <c r="O54" s="40">
        <f t="shared" si="10"/>
        <v>0</v>
      </c>
      <c r="P54" s="40">
        <f t="shared" si="10"/>
        <v>0</v>
      </c>
      <c r="Q54" s="40">
        <f t="shared" si="10"/>
        <v>0</v>
      </c>
      <c r="R54" s="40">
        <f t="shared" si="10"/>
        <v>0</v>
      </c>
      <c r="S54" s="40">
        <f t="shared" si="10"/>
        <v>0</v>
      </c>
      <c r="T54" s="40">
        <f t="shared" si="10"/>
        <v>0</v>
      </c>
      <c r="U54" s="40">
        <f t="shared" si="10"/>
        <v>0</v>
      </c>
      <c r="V54" s="40">
        <f t="shared" si="10"/>
        <v>0</v>
      </c>
      <c r="W54" s="40">
        <f t="shared" si="10"/>
        <v>0</v>
      </c>
      <c r="X54" s="40">
        <f t="shared" si="10"/>
        <v>0</v>
      </c>
      <c r="Y54" s="41">
        <f>SUM(C54:X54)</f>
        <v>140.29699999999997</v>
      </c>
    </row>
    <row r="55" spans="1:25" x14ac:dyDescent="0.15">
      <c r="A55" s="61" t="s">
        <v>11</v>
      </c>
      <c r="B55" s="62"/>
      <c r="C55" s="42">
        <f>SUM(C53:C54)</f>
        <v>36.68</v>
      </c>
      <c r="D55" s="42">
        <f t="shared" ref="D55:X55" si="11">+D51*D52</f>
        <v>47.167999999999999</v>
      </c>
      <c r="E55" s="42">
        <f t="shared" si="11"/>
        <v>49.5</v>
      </c>
      <c r="F55" s="42">
        <f t="shared" si="11"/>
        <v>28.5</v>
      </c>
      <c r="G55" s="42">
        <f t="shared" si="11"/>
        <v>6.16</v>
      </c>
      <c r="H55" s="42">
        <f t="shared" si="11"/>
        <v>3.08</v>
      </c>
      <c r="I55" s="42">
        <f t="shared" si="11"/>
        <v>1.8240000000000001</v>
      </c>
      <c r="J55" s="42">
        <f t="shared" si="11"/>
        <v>6.28</v>
      </c>
      <c r="K55" s="42">
        <f t="shared" si="11"/>
        <v>0.99</v>
      </c>
      <c r="L55" s="42">
        <f t="shared" si="11"/>
        <v>0.441</v>
      </c>
      <c r="M55" s="42">
        <f t="shared" si="11"/>
        <v>39.78</v>
      </c>
      <c r="N55" s="42">
        <f t="shared" si="11"/>
        <v>18.760000000000002</v>
      </c>
      <c r="O55" s="42">
        <f t="shared" si="11"/>
        <v>0</v>
      </c>
      <c r="P55" s="42">
        <f t="shared" si="11"/>
        <v>0</v>
      </c>
      <c r="Q55" s="42">
        <f t="shared" si="11"/>
        <v>0</v>
      </c>
      <c r="R55" s="42">
        <f t="shared" si="11"/>
        <v>0</v>
      </c>
      <c r="S55" s="42">
        <f t="shared" si="11"/>
        <v>0</v>
      </c>
      <c r="T55" s="42">
        <f t="shared" si="11"/>
        <v>0</v>
      </c>
      <c r="U55" s="42">
        <f t="shared" si="11"/>
        <v>0</v>
      </c>
      <c r="V55" s="43">
        <f t="shared" si="11"/>
        <v>0</v>
      </c>
      <c r="W55" s="43">
        <f t="shared" si="11"/>
        <v>0</v>
      </c>
      <c r="X55" s="43">
        <f t="shared" si="11"/>
        <v>0</v>
      </c>
      <c r="Y55" s="41">
        <f>SUM(C55:X55)</f>
        <v>239.16300000000004</v>
      </c>
    </row>
    <row r="56" spans="1:25" x14ac:dyDescent="0.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5"/>
    </row>
    <row r="57" spans="1:25" x14ac:dyDescent="0.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5"/>
    </row>
    <row r="58" spans="1:25" x14ac:dyDescent="0.15">
      <c r="A58" s="79" t="s">
        <v>12</v>
      </c>
      <c r="B58" s="79"/>
      <c r="C58" s="48"/>
      <c r="H58" s="79" t="s">
        <v>13</v>
      </c>
      <c r="I58" s="79"/>
      <c r="J58" s="79"/>
      <c r="K58" s="79"/>
      <c r="P58" s="79" t="s">
        <v>14</v>
      </c>
      <c r="Q58" s="79"/>
      <c r="R58" s="79"/>
      <c r="S58" s="7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2017-09-08T05:54:51Z</dcterms:modified>
</cp:coreProperties>
</file>