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</workbook>
</file>

<file path=xl/calcChain.xml><?xml version="1.0" encoding="utf-8"?>
<calcChain xmlns="http://schemas.openxmlformats.org/spreadsheetml/2006/main">
  <c r="M8" i="4" l="1"/>
  <c r="X21" i="5" l="1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A21" i="5"/>
  <c r="A26" i="5" s="1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A19" i="5"/>
  <c r="A25" i="5" s="1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21" i="4"/>
  <c r="A26" i="4" s="1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A19" i="4"/>
  <c r="A25" i="4" s="1"/>
  <c r="C20" i="5" l="1"/>
  <c r="C25" i="5" s="1"/>
  <c r="E20" i="5"/>
  <c r="E25" i="5" s="1"/>
  <c r="G20" i="5"/>
  <c r="G25" i="5" s="1"/>
  <c r="I20" i="5"/>
  <c r="I25" i="5" s="1"/>
  <c r="K20" i="5"/>
  <c r="K25" i="5" s="1"/>
  <c r="M20" i="5"/>
  <c r="M25" i="5" s="1"/>
  <c r="O20" i="5"/>
  <c r="O25" i="5" s="1"/>
  <c r="Q20" i="5"/>
  <c r="Q25" i="5" s="1"/>
  <c r="S20" i="5"/>
  <c r="S25" i="5" s="1"/>
  <c r="U20" i="5"/>
  <c r="U25" i="5" s="1"/>
  <c r="W20" i="5"/>
  <c r="W25" i="5" s="1"/>
  <c r="D22" i="5"/>
  <c r="F22" i="5"/>
  <c r="H22" i="5"/>
  <c r="J22" i="5"/>
  <c r="L22" i="5"/>
  <c r="N22" i="5"/>
  <c r="P22" i="5"/>
  <c r="R22" i="5"/>
  <c r="T22" i="5"/>
  <c r="V22" i="5"/>
  <c r="X22" i="5"/>
  <c r="D20" i="5"/>
  <c r="D25" i="5" s="1"/>
  <c r="F20" i="5"/>
  <c r="F25" i="5" s="1"/>
  <c r="H20" i="5"/>
  <c r="H25" i="5" s="1"/>
  <c r="J20" i="5"/>
  <c r="J25" i="5" s="1"/>
  <c r="L20" i="5"/>
  <c r="L25" i="5" s="1"/>
  <c r="N20" i="5"/>
  <c r="N25" i="5" s="1"/>
  <c r="P20" i="5"/>
  <c r="P25" i="5" s="1"/>
  <c r="R20" i="5"/>
  <c r="R25" i="5" s="1"/>
  <c r="T20" i="5"/>
  <c r="T25" i="5" s="1"/>
  <c r="V20" i="5"/>
  <c r="V25" i="5" s="1"/>
  <c r="X20" i="5"/>
  <c r="X25" i="5" s="1"/>
  <c r="C22" i="5"/>
  <c r="E22" i="5"/>
  <c r="G22" i="5"/>
  <c r="I22" i="5"/>
  <c r="K22" i="5"/>
  <c r="M22" i="5"/>
  <c r="O22" i="5"/>
  <c r="Q22" i="5"/>
  <c r="S22" i="5"/>
  <c r="U22" i="5"/>
  <c r="W22" i="5"/>
  <c r="C20" i="4"/>
  <c r="C25" i="4" s="1"/>
  <c r="E20" i="4"/>
  <c r="E25" i="4" s="1"/>
  <c r="G20" i="4"/>
  <c r="G25" i="4" s="1"/>
  <c r="I20" i="4"/>
  <c r="I25" i="4" s="1"/>
  <c r="K20" i="4"/>
  <c r="K25" i="4" s="1"/>
  <c r="M20" i="4"/>
  <c r="M25" i="4" s="1"/>
  <c r="O20" i="4"/>
  <c r="O25" i="4" s="1"/>
  <c r="Q20" i="4"/>
  <c r="Q25" i="4" s="1"/>
  <c r="S20" i="4"/>
  <c r="S25" i="4" s="1"/>
  <c r="U20" i="4"/>
  <c r="U25" i="4" s="1"/>
  <c r="W20" i="4"/>
  <c r="W25" i="4" s="1"/>
  <c r="D22" i="4"/>
  <c r="F22" i="4"/>
  <c r="H22" i="4"/>
  <c r="J22" i="4"/>
  <c r="L22" i="4"/>
  <c r="N22" i="4"/>
  <c r="P22" i="4"/>
  <c r="R22" i="4"/>
  <c r="T22" i="4"/>
  <c r="V22" i="4"/>
  <c r="X22" i="4"/>
  <c r="D20" i="4"/>
  <c r="D25" i="4" s="1"/>
  <c r="F20" i="4"/>
  <c r="F25" i="4" s="1"/>
  <c r="H20" i="4"/>
  <c r="H25" i="4" s="1"/>
  <c r="J20" i="4"/>
  <c r="J25" i="4" s="1"/>
  <c r="L20" i="4"/>
  <c r="L25" i="4" s="1"/>
  <c r="N20" i="4"/>
  <c r="N25" i="4" s="1"/>
  <c r="P20" i="4"/>
  <c r="P25" i="4" s="1"/>
  <c r="R20" i="4"/>
  <c r="R25" i="4" s="1"/>
  <c r="T20" i="4"/>
  <c r="T25" i="4" s="1"/>
  <c r="V20" i="4"/>
  <c r="V25" i="4" s="1"/>
  <c r="X20" i="4"/>
  <c r="X25" i="4" s="1"/>
  <c r="C22" i="4"/>
  <c r="E22" i="4"/>
  <c r="G22" i="4"/>
  <c r="I22" i="4"/>
  <c r="K22" i="4"/>
  <c r="M22" i="4"/>
  <c r="O22" i="4"/>
  <c r="Q22" i="4"/>
  <c r="S22" i="4"/>
  <c r="U22" i="4"/>
  <c r="W22" i="4"/>
  <c r="T22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D22" i="3" s="1"/>
  <c r="U20" i="3"/>
  <c r="U25" i="3" s="1"/>
  <c r="R20" i="3"/>
  <c r="R25" i="3" s="1"/>
  <c r="J20" i="3"/>
  <c r="J25" i="3" s="1"/>
  <c r="I20" i="3"/>
  <c r="I25" i="3" s="1"/>
  <c r="X19" i="3"/>
  <c r="W19" i="3"/>
  <c r="W20" i="3" s="1"/>
  <c r="W25" i="3" s="1"/>
  <c r="V19" i="3"/>
  <c r="U19" i="3"/>
  <c r="T19" i="3"/>
  <c r="S19" i="3"/>
  <c r="S20" i="3" s="1"/>
  <c r="S25" i="3" s="1"/>
  <c r="R19" i="3"/>
  <c r="Q19" i="3"/>
  <c r="P19" i="3"/>
  <c r="O19" i="3"/>
  <c r="O20" i="3" s="1"/>
  <c r="O25" i="3" s="1"/>
  <c r="N19" i="3"/>
  <c r="M19" i="3"/>
  <c r="L19" i="3"/>
  <c r="K19" i="3"/>
  <c r="K20" i="3" s="1"/>
  <c r="K25" i="3" s="1"/>
  <c r="J19" i="3"/>
  <c r="I19" i="3"/>
  <c r="H19" i="3"/>
  <c r="G19" i="3"/>
  <c r="G20" i="3" s="1"/>
  <c r="G25" i="3" s="1"/>
  <c r="F19" i="3"/>
  <c r="E19" i="3"/>
  <c r="D19" i="3"/>
  <c r="C19" i="3"/>
  <c r="C20" i="3" s="1"/>
  <c r="C25" i="3" s="1"/>
  <c r="A19" i="3"/>
  <c r="A25" i="3" s="1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20" i="2"/>
  <c r="X21" i="2" s="1"/>
  <c r="X18" i="2"/>
  <c r="W18" i="2"/>
  <c r="V18" i="2"/>
  <c r="U18" i="2"/>
  <c r="T18" i="2"/>
  <c r="S18" i="2"/>
  <c r="S19" i="2" s="1"/>
  <c r="S24" i="2" s="1"/>
  <c r="R18" i="2"/>
  <c r="R19" i="2" s="1"/>
  <c r="R24" i="2" s="1"/>
  <c r="Q18" i="2"/>
  <c r="P18" i="2"/>
  <c r="N18" i="2"/>
  <c r="M18" i="2"/>
  <c r="L18" i="2"/>
  <c r="K18" i="2"/>
  <c r="J18" i="2"/>
  <c r="J19" i="2" s="1"/>
  <c r="J24" i="2" s="1"/>
  <c r="I18" i="2"/>
  <c r="H18" i="2"/>
  <c r="G18" i="2"/>
  <c r="F18" i="2"/>
  <c r="F19" i="2" s="1"/>
  <c r="F24" i="2" s="1"/>
  <c r="E18" i="2"/>
  <c r="D18" i="2"/>
  <c r="C18" i="2"/>
  <c r="C19" i="2" s="1"/>
  <c r="C24" i="2" s="1"/>
  <c r="A18" i="2"/>
  <c r="W19" i="2" s="1"/>
  <c r="W24" i="2" s="1"/>
  <c r="O7" i="2"/>
  <c r="O18" i="2" s="1"/>
  <c r="O19" i="2" s="1"/>
  <c r="O24" i="2" s="1"/>
  <c r="V22" i="1"/>
  <c r="V23" i="1" s="1"/>
  <c r="V27" i="1" s="1"/>
  <c r="N22" i="1"/>
  <c r="F22" i="1"/>
  <c r="X21" i="1"/>
  <c r="W21" i="1"/>
  <c r="V21" i="1"/>
  <c r="U21" i="1"/>
  <c r="T21" i="1"/>
  <c r="S21" i="1"/>
  <c r="R21" i="1"/>
  <c r="Q21" i="1"/>
  <c r="Q22" i="1" s="1"/>
  <c r="Q26" i="1" s="1"/>
  <c r="P21" i="1"/>
  <c r="O21" i="1"/>
  <c r="N21" i="1"/>
  <c r="M21" i="1"/>
  <c r="L21" i="1"/>
  <c r="K21" i="1"/>
  <c r="J21" i="1"/>
  <c r="I21" i="1"/>
  <c r="I22" i="1" s="1"/>
  <c r="I26" i="1" s="1"/>
  <c r="H21" i="1"/>
  <c r="G21" i="1"/>
  <c r="F21" i="1"/>
  <c r="E21" i="1"/>
  <c r="E22" i="1" s="1"/>
  <c r="E26" i="1" s="1"/>
  <c r="D21" i="1"/>
  <c r="C21" i="1"/>
  <c r="A21" i="1"/>
  <c r="U22" i="1" s="1"/>
  <c r="U26" i="1" s="1"/>
  <c r="V20" i="1"/>
  <c r="V25" i="1" s="1"/>
  <c r="S20" i="1"/>
  <c r="S25" i="1" s="1"/>
  <c r="K20" i="1"/>
  <c r="K25" i="1" s="1"/>
  <c r="J20" i="1"/>
  <c r="J25" i="1" s="1"/>
  <c r="C20" i="1"/>
  <c r="C25" i="1" s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19" i="1"/>
  <c r="W20" i="1" s="1"/>
  <c r="W25" i="1" s="1"/>
  <c r="M22" i="1" l="1"/>
  <c r="M26" i="1" s="1"/>
  <c r="G19" i="2"/>
  <c r="G24" i="2" s="1"/>
  <c r="N19" i="2"/>
  <c r="N24" i="2" s="1"/>
  <c r="M21" i="2"/>
  <c r="M25" i="2" s="1"/>
  <c r="E21" i="2"/>
  <c r="N21" i="2"/>
  <c r="N25" i="2" s="1"/>
  <c r="N20" i="3"/>
  <c r="N25" i="3" s="1"/>
  <c r="F20" i="3"/>
  <c r="F25" i="3" s="1"/>
  <c r="Q20" i="3"/>
  <c r="Q25" i="3" s="1"/>
  <c r="L22" i="3"/>
  <c r="F21" i="2"/>
  <c r="F22" i="2" s="1"/>
  <c r="F26" i="2" s="1"/>
  <c r="Q21" i="2"/>
  <c r="Q25" i="2" s="1"/>
  <c r="F20" i="1"/>
  <c r="F25" i="1" s="1"/>
  <c r="F23" i="1"/>
  <c r="F27" i="1" s="1"/>
  <c r="I21" i="2"/>
  <c r="I25" i="2" s="1"/>
  <c r="U21" i="2"/>
  <c r="U25" i="2" s="1"/>
  <c r="R21" i="2"/>
  <c r="R22" i="2" s="1"/>
  <c r="R26" i="2" s="1"/>
  <c r="U20" i="1"/>
  <c r="U25" i="1" s="1"/>
  <c r="N20" i="1"/>
  <c r="N25" i="1" s="1"/>
  <c r="O20" i="1"/>
  <c r="O25" i="1" s="1"/>
  <c r="G20" i="1"/>
  <c r="G25" i="1" s="1"/>
  <c r="R20" i="1"/>
  <c r="R25" i="1" s="1"/>
  <c r="X22" i="1"/>
  <c r="X23" i="1" s="1"/>
  <c r="X27" i="1" s="1"/>
  <c r="J22" i="1"/>
  <c r="J23" i="1" s="1"/>
  <c r="J27" i="1" s="1"/>
  <c r="R22" i="1"/>
  <c r="U19" i="2"/>
  <c r="U24" i="2" s="1"/>
  <c r="K19" i="2"/>
  <c r="K24" i="2" s="1"/>
  <c r="V19" i="2"/>
  <c r="V24" i="2" s="1"/>
  <c r="J21" i="2"/>
  <c r="J22" i="2" s="1"/>
  <c r="J26" i="2" s="1"/>
  <c r="V21" i="2"/>
  <c r="V22" i="2" s="1"/>
  <c r="V26" i="2" s="1"/>
  <c r="E20" i="3"/>
  <c r="E25" i="3" s="1"/>
  <c r="M20" i="3"/>
  <c r="M25" i="3" s="1"/>
  <c r="V20" i="3"/>
  <c r="V25" i="3" s="1"/>
  <c r="W23" i="5"/>
  <c r="W26" i="5"/>
  <c r="W27" i="5" s="1"/>
  <c r="S23" i="5"/>
  <c r="S26" i="5"/>
  <c r="O23" i="5"/>
  <c r="O26" i="5"/>
  <c r="O27" i="5" s="1"/>
  <c r="K23" i="5"/>
  <c r="K26" i="5"/>
  <c r="G23" i="5"/>
  <c r="G26" i="5"/>
  <c r="G27" i="5" s="1"/>
  <c r="C23" i="5"/>
  <c r="C26" i="5"/>
  <c r="X26" i="5"/>
  <c r="X27" i="5" s="1"/>
  <c r="X23" i="5"/>
  <c r="T26" i="5"/>
  <c r="T23" i="5"/>
  <c r="P26" i="5"/>
  <c r="P23" i="5"/>
  <c r="L26" i="5"/>
  <c r="L23" i="5"/>
  <c r="H26" i="5"/>
  <c r="H27" i="5" s="1"/>
  <c r="H23" i="5"/>
  <c r="D26" i="5"/>
  <c r="D23" i="5"/>
  <c r="U23" i="5"/>
  <c r="U26" i="5"/>
  <c r="U27" i="5" s="1"/>
  <c r="Q23" i="5"/>
  <c r="Q26" i="5"/>
  <c r="Q27" i="5" s="1"/>
  <c r="M23" i="5"/>
  <c r="M26" i="5"/>
  <c r="M27" i="5" s="1"/>
  <c r="I23" i="5"/>
  <c r="I26" i="5"/>
  <c r="I27" i="5" s="1"/>
  <c r="E23" i="5"/>
  <c r="E26" i="5"/>
  <c r="E27" i="5" s="1"/>
  <c r="T27" i="5"/>
  <c r="P27" i="5"/>
  <c r="L27" i="5"/>
  <c r="D27" i="5"/>
  <c r="V26" i="5"/>
  <c r="V27" i="5" s="1"/>
  <c r="V23" i="5"/>
  <c r="R26" i="5"/>
  <c r="R27" i="5" s="1"/>
  <c r="R23" i="5"/>
  <c r="N26" i="5"/>
  <c r="N27" i="5" s="1"/>
  <c r="N23" i="5"/>
  <c r="J26" i="5"/>
  <c r="J27" i="5" s="1"/>
  <c r="J23" i="5"/>
  <c r="F26" i="5"/>
  <c r="F27" i="5" s="1"/>
  <c r="F23" i="5"/>
  <c r="S27" i="5"/>
  <c r="K27" i="5"/>
  <c r="C27" i="5"/>
  <c r="Y25" i="5"/>
  <c r="W23" i="4"/>
  <c r="W26" i="4"/>
  <c r="W27" i="4" s="1"/>
  <c r="S23" i="4"/>
  <c r="S26" i="4"/>
  <c r="O23" i="4"/>
  <c r="O26" i="4"/>
  <c r="K23" i="4"/>
  <c r="K26" i="4"/>
  <c r="G23" i="4"/>
  <c r="G26" i="4"/>
  <c r="G27" i="4" s="1"/>
  <c r="C23" i="4"/>
  <c r="C26" i="4"/>
  <c r="X26" i="4"/>
  <c r="X23" i="4"/>
  <c r="T26" i="4"/>
  <c r="T27" i="4" s="1"/>
  <c r="T23" i="4"/>
  <c r="P26" i="4"/>
  <c r="P23" i="4"/>
  <c r="L26" i="4"/>
  <c r="L27" i="4" s="1"/>
  <c r="L23" i="4"/>
  <c r="H26" i="4"/>
  <c r="H23" i="4"/>
  <c r="D26" i="4"/>
  <c r="D27" i="4" s="1"/>
  <c r="D23" i="4"/>
  <c r="U23" i="4"/>
  <c r="U26" i="4"/>
  <c r="U27" i="4" s="1"/>
  <c r="Q23" i="4"/>
  <c r="Q26" i="4"/>
  <c r="Q27" i="4" s="1"/>
  <c r="M23" i="4"/>
  <c r="M26" i="4"/>
  <c r="M27" i="4" s="1"/>
  <c r="I23" i="4"/>
  <c r="I26" i="4"/>
  <c r="I27" i="4" s="1"/>
  <c r="E23" i="4"/>
  <c r="E26" i="4"/>
  <c r="E27" i="4" s="1"/>
  <c r="X27" i="4"/>
  <c r="P27" i="4"/>
  <c r="H27" i="4"/>
  <c r="V26" i="4"/>
  <c r="V27" i="4" s="1"/>
  <c r="V23" i="4"/>
  <c r="R26" i="4"/>
  <c r="R27" i="4" s="1"/>
  <c r="R23" i="4"/>
  <c r="N26" i="4"/>
  <c r="N27" i="4" s="1"/>
  <c r="N23" i="4"/>
  <c r="J26" i="4"/>
  <c r="J27" i="4" s="1"/>
  <c r="J23" i="4"/>
  <c r="F26" i="4"/>
  <c r="F27" i="4" s="1"/>
  <c r="F23" i="4"/>
  <c r="S27" i="4"/>
  <c r="O27" i="4"/>
  <c r="K27" i="4"/>
  <c r="C27" i="4"/>
  <c r="Y25" i="4"/>
  <c r="D26" i="3"/>
  <c r="L26" i="3"/>
  <c r="T23" i="3"/>
  <c r="T26" i="3"/>
  <c r="A26" i="3"/>
  <c r="W22" i="3"/>
  <c r="S22" i="3"/>
  <c r="O22" i="3"/>
  <c r="K22" i="3"/>
  <c r="G22" i="3"/>
  <c r="C22" i="3"/>
  <c r="V22" i="3"/>
  <c r="R22" i="3"/>
  <c r="N22" i="3"/>
  <c r="J22" i="3"/>
  <c r="F22" i="3"/>
  <c r="E22" i="3"/>
  <c r="M22" i="3"/>
  <c r="U22" i="3"/>
  <c r="H22" i="3"/>
  <c r="P22" i="3"/>
  <c r="X22" i="3"/>
  <c r="I22" i="3"/>
  <c r="Q22" i="3"/>
  <c r="D20" i="3"/>
  <c r="D25" i="3" s="1"/>
  <c r="H20" i="3"/>
  <c r="H25" i="3" s="1"/>
  <c r="L20" i="3"/>
  <c r="L25" i="3" s="1"/>
  <c r="L27" i="3" s="1"/>
  <c r="P20" i="3"/>
  <c r="P25" i="3" s="1"/>
  <c r="T20" i="3"/>
  <c r="T25" i="3" s="1"/>
  <c r="X20" i="3"/>
  <c r="X25" i="3" s="1"/>
  <c r="X25" i="2"/>
  <c r="E25" i="2"/>
  <c r="D19" i="2"/>
  <c r="D24" i="2" s="1"/>
  <c r="H19" i="2"/>
  <c r="H24" i="2" s="1"/>
  <c r="L19" i="2"/>
  <c r="L24" i="2" s="1"/>
  <c r="P19" i="2"/>
  <c r="P24" i="2" s="1"/>
  <c r="T19" i="2"/>
  <c r="T24" i="2" s="1"/>
  <c r="X19" i="2"/>
  <c r="X24" i="2" s="1"/>
  <c r="C21" i="2"/>
  <c r="G21" i="2"/>
  <c r="K21" i="2"/>
  <c r="O21" i="2"/>
  <c r="S21" i="2"/>
  <c r="W21" i="2"/>
  <c r="A24" i="2"/>
  <c r="A25" i="2"/>
  <c r="J25" i="2"/>
  <c r="R25" i="2"/>
  <c r="E19" i="2"/>
  <c r="E24" i="2" s="1"/>
  <c r="I19" i="2"/>
  <c r="I24" i="2" s="1"/>
  <c r="M19" i="2"/>
  <c r="M24" i="2" s="1"/>
  <c r="Q19" i="2"/>
  <c r="Q24" i="2" s="1"/>
  <c r="D21" i="2"/>
  <c r="H21" i="2"/>
  <c r="L21" i="2"/>
  <c r="P21" i="2"/>
  <c r="T21" i="2"/>
  <c r="X26" i="1"/>
  <c r="D20" i="1"/>
  <c r="D25" i="1" s="1"/>
  <c r="H20" i="1"/>
  <c r="H25" i="1" s="1"/>
  <c r="L20" i="1"/>
  <c r="L25" i="1" s="1"/>
  <c r="P20" i="1"/>
  <c r="P25" i="1" s="1"/>
  <c r="T20" i="1"/>
  <c r="T25" i="1" s="1"/>
  <c r="X20" i="1"/>
  <c r="X25" i="1" s="1"/>
  <c r="C22" i="1"/>
  <c r="G22" i="1"/>
  <c r="K22" i="1"/>
  <c r="O22" i="1"/>
  <c r="S22" i="1"/>
  <c r="W22" i="1"/>
  <c r="A25" i="1"/>
  <c r="A26" i="1"/>
  <c r="F26" i="1"/>
  <c r="J26" i="1"/>
  <c r="N26" i="1"/>
  <c r="R26" i="1"/>
  <c r="V26" i="1"/>
  <c r="E20" i="1"/>
  <c r="E25" i="1" s="1"/>
  <c r="I20" i="1"/>
  <c r="I25" i="1" s="1"/>
  <c r="M20" i="1"/>
  <c r="M25" i="1" s="1"/>
  <c r="Q20" i="1"/>
  <c r="Q25" i="1" s="1"/>
  <c r="D22" i="1"/>
  <c r="H22" i="1"/>
  <c r="L22" i="1"/>
  <c r="P22" i="1"/>
  <c r="T22" i="1"/>
  <c r="E22" i="2" l="1"/>
  <c r="E26" i="2" s="1"/>
  <c r="V25" i="2"/>
  <c r="F25" i="2"/>
  <c r="R23" i="1"/>
  <c r="R27" i="1" s="1"/>
  <c r="N22" i="2"/>
  <c r="N26" i="2" s="1"/>
  <c r="U22" i="2"/>
  <c r="U26" i="2" s="1"/>
  <c r="U23" i="1"/>
  <c r="U27" i="1" s="1"/>
  <c r="D23" i="3"/>
  <c r="N23" i="1"/>
  <c r="N27" i="1" s="1"/>
  <c r="Y24" i="2"/>
  <c r="Y27" i="5"/>
  <c r="Y26" i="5"/>
  <c r="Y27" i="4"/>
  <c r="Y26" i="4"/>
  <c r="Y25" i="1"/>
  <c r="I23" i="3"/>
  <c r="I26" i="3"/>
  <c r="I27" i="3" s="1"/>
  <c r="X23" i="3"/>
  <c r="X26" i="3"/>
  <c r="F26" i="3"/>
  <c r="F27" i="3" s="1"/>
  <c r="F23" i="3"/>
  <c r="V26" i="3"/>
  <c r="V27" i="3" s="1"/>
  <c r="V23" i="3"/>
  <c r="O26" i="3"/>
  <c r="O27" i="3" s="1"/>
  <c r="O23" i="3"/>
  <c r="Y25" i="3"/>
  <c r="X27" i="3"/>
  <c r="P23" i="3"/>
  <c r="P26" i="3"/>
  <c r="P27" i="3" s="1"/>
  <c r="U23" i="3"/>
  <c r="U26" i="3"/>
  <c r="U27" i="3" s="1"/>
  <c r="J26" i="3"/>
  <c r="J27" i="3" s="1"/>
  <c r="J23" i="3"/>
  <c r="C23" i="3"/>
  <c r="C26" i="3"/>
  <c r="S23" i="3"/>
  <c r="S26" i="3"/>
  <c r="S27" i="3" s="1"/>
  <c r="T27" i="3"/>
  <c r="D27" i="3"/>
  <c r="H23" i="3"/>
  <c r="H26" i="3"/>
  <c r="H27" i="3" s="1"/>
  <c r="M23" i="3"/>
  <c r="M26" i="3"/>
  <c r="M27" i="3" s="1"/>
  <c r="N26" i="3"/>
  <c r="N27" i="3" s="1"/>
  <c r="N23" i="3"/>
  <c r="G26" i="3"/>
  <c r="G27" i="3" s="1"/>
  <c r="G23" i="3"/>
  <c r="W26" i="3"/>
  <c r="W27" i="3" s="1"/>
  <c r="W23" i="3"/>
  <c r="Q23" i="3"/>
  <c r="Q26" i="3"/>
  <c r="Q27" i="3" s="1"/>
  <c r="E23" i="3"/>
  <c r="E26" i="3"/>
  <c r="E27" i="3" s="1"/>
  <c r="R26" i="3"/>
  <c r="R27" i="3" s="1"/>
  <c r="R23" i="3"/>
  <c r="K23" i="3"/>
  <c r="K26" i="3"/>
  <c r="K27" i="3" s="1"/>
  <c r="L23" i="3"/>
  <c r="P25" i="2"/>
  <c r="P22" i="2"/>
  <c r="P26" i="2" s="1"/>
  <c r="Q22" i="2"/>
  <c r="Q26" i="2" s="1"/>
  <c r="S25" i="2"/>
  <c r="S22" i="2"/>
  <c r="S26" i="2" s="1"/>
  <c r="C25" i="2"/>
  <c r="C22" i="2"/>
  <c r="L22" i="2"/>
  <c r="L26" i="2" s="1"/>
  <c r="L25" i="2"/>
  <c r="M22" i="2"/>
  <c r="M26" i="2" s="1"/>
  <c r="O25" i="2"/>
  <c r="O22" i="2"/>
  <c r="O26" i="2" s="1"/>
  <c r="H25" i="2"/>
  <c r="H22" i="2"/>
  <c r="H26" i="2" s="1"/>
  <c r="I22" i="2"/>
  <c r="I26" i="2" s="1"/>
  <c r="K25" i="2"/>
  <c r="K22" i="2"/>
  <c r="K26" i="2" s="1"/>
  <c r="X22" i="2"/>
  <c r="X26" i="2" s="1"/>
  <c r="T22" i="2"/>
  <c r="T26" i="2" s="1"/>
  <c r="T25" i="2"/>
  <c r="D22" i="2"/>
  <c r="D26" i="2" s="1"/>
  <c r="D25" i="2"/>
  <c r="W25" i="2"/>
  <c r="W22" i="2"/>
  <c r="W26" i="2" s="1"/>
  <c r="G25" i="2"/>
  <c r="G22" i="2"/>
  <c r="G26" i="2" s="1"/>
  <c r="W26" i="1"/>
  <c r="W23" i="1"/>
  <c r="W27" i="1" s="1"/>
  <c r="G26" i="1"/>
  <c r="G23" i="1"/>
  <c r="G27" i="1" s="1"/>
  <c r="L23" i="1"/>
  <c r="L27" i="1" s="1"/>
  <c r="L26" i="1"/>
  <c r="M23" i="1"/>
  <c r="M27" i="1" s="1"/>
  <c r="S26" i="1"/>
  <c r="S23" i="1"/>
  <c r="S27" i="1" s="1"/>
  <c r="C26" i="1"/>
  <c r="C23" i="1"/>
  <c r="P26" i="1"/>
  <c r="P23" i="1"/>
  <c r="P27" i="1" s="1"/>
  <c r="Q23" i="1"/>
  <c r="Q27" i="1" s="1"/>
  <c r="H26" i="1"/>
  <c r="H23" i="1"/>
  <c r="H27" i="1" s="1"/>
  <c r="I23" i="1"/>
  <c r="I27" i="1" s="1"/>
  <c r="O26" i="1"/>
  <c r="O23" i="1"/>
  <c r="O27" i="1" s="1"/>
  <c r="T23" i="1"/>
  <c r="T27" i="1" s="1"/>
  <c r="T26" i="1"/>
  <c r="D23" i="1"/>
  <c r="D27" i="1" s="1"/>
  <c r="D26" i="1"/>
  <c r="E23" i="1"/>
  <c r="E27" i="1" s="1"/>
  <c r="K26" i="1"/>
  <c r="K23" i="1"/>
  <c r="K27" i="1" s="1"/>
  <c r="Y26" i="3" l="1"/>
  <c r="C27" i="3"/>
  <c r="Y27" i="3" s="1"/>
  <c r="Y25" i="2"/>
  <c r="C26" i="2"/>
  <c r="Y26" i="2" s="1"/>
  <c r="Y26" i="1"/>
  <c r="C27" i="1"/>
  <c r="Y27" i="1" s="1"/>
</calcChain>
</file>

<file path=xl/sharedStrings.xml><?xml version="1.0" encoding="utf-8"?>
<sst xmlns="http://schemas.openxmlformats.org/spreadsheetml/2006/main" count="217" uniqueCount="79">
  <si>
    <t>§ØËÇÃ³ñ ê»µ³ëï³óÇ¦ÏñÃ³Ñ³Ù³ÉÇñ</t>
  </si>
  <si>
    <t xml:space="preserve"> ¹åñáó</t>
  </si>
  <si>
    <t>ճամբար</t>
  </si>
  <si>
    <t>ºñ»Ë³Ý»ñÇ ÃÇíÁ _________</t>
  </si>
  <si>
    <t>êÝÝ¹³ÙÃ»ñùÇ ³Ýí³ÝáõÙÁ ¨ ù³Ý³ÏÁ 1 »ñ»Ë³ÛÇ Ñ³Ù³ñ</t>
  </si>
  <si>
    <t>հաց</t>
  </si>
  <si>
    <t>ձեթ</t>
  </si>
  <si>
    <t>թթվասեր</t>
  </si>
  <si>
    <t>պանիր</t>
  </si>
  <si>
    <t>կաղամբ</t>
  </si>
  <si>
    <t>վարունգ</t>
  </si>
  <si>
    <t>հավ</t>
  </si>
  <si>
    <t>բրինձ</t>
  </si>
  <si>
    <t>աղ</t>
  </si>
  <si>
    <t>կանաչի</t>
  </si>
  <si>
    <t>կարտոֆիլ</t>
  </si>
  <si>
    <t>գազար</t>
  </si>
  <si>
    <t>մածուն</t>
  </si>
  <si>
    <t xml:space="preserve">  միրգ</t>
  </si>
  <si>
    <t>տ.կարտոֆիլ, վարունգ</t>
  </si>
  <si>
    <t xml:space="preserve">  պանիր</t>
  </si>
  <si>
    <t xml:space="preserve">   հաց</t>
  </si>
  <si>
    <t>Ö³ß</t>
  </si>
  <si>
    <t>աղցան</t>
  </si>
  <si>
    <t>հավով բրնձով  փլավ</t>
  </si>
  <si>
    <t>պանիր, մածնափրթոշ</t>
  </si>
  <si>
    <t xml:space="preserve">  հաց</t>
  </si>
  <si>
    <t>Ð»ï×³ßÇÏ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</si>
  <si>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</si>
  <si>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</si>
  <si>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</si>
  <si>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</si>
  <si>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</si>
  <si>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</si>
  <si>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</si>
  <si>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</si>
  <si>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</si>
  <si>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</si>
  <si>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</si>
  <si>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¹åñáó</t>
  </si>
  <si>
    <t>կարագ</t>
  </si>
  <si>
    <t>կաթնաշոռ</t>
  </si>
  <si>
    <t>միս</t>
  </si>
  <si>
    <t>հնդկաձավար</t>
  </si>
  <si>
    <t>ձու1/10</t>
  </si>
  <si>
    <t>շաքարավազ</t>
  </si>
  <si>
    <t>ալյուր</t>
  </si>
  <si>
    <t>բալ</t>
  </si>
  <si>
    <t>Ü³Ë³×³ß</t>
  </si>
  <si>
    <t>միրգ</t>
  </si>
  <si>
    <t>կաթնաշոռով գաթա1/10</t>
  </si>
  <si>
    <t>պանիր,վարունգ</t>
  </si>
  <si>
    <t>մսով հնդկաձավարով փլավ</t>
  </si>
  <si>
    <t>պանիր, հաց</t>
  </si>
  <si>
    <t>´-4 ¹åñáó</t>
  </si>
  <si>
    <t>պղպեղ</t>
  </si>
  <si>
    <t>սոխ</t>
  </si>
  <si>
    <t>ձու</t>
  </si>
  <si>
    <t>խնձոր</t>
  </si>
  <si>
    <t>հավի կրծքամիս</t>
  </si>
  <si>
    <t xml:space="preserve">            միրգ</t>
  </si>
  <si>
    <t>ձու  կարագ</t>
  </si>
  <si>
    <t xml:space="preserve">   պանիր,կոմպոտ</t>
  </si>
  <si>
    <t xml:space="preserve">    հաց</t>
  </si>
  <si>
    <t xml:space="preserve">    աղցան</t>
  </si>
  <si>
    <t>կարտոֆիլի պյուրե</t>
  </si>
  <si>
    <t xml:space="preserve">    հաց,պանիր</t>
  </si>
  <si>
    <t>հավի կրծքամսով կոտլետ</t>
  </si>
  <si>
    <t>բանան</t>
  </si>
  <si>
    <t>մսով խճողակ</t>
  </si>
  <si>
    <t>վերմիշելով փլավ</t>
  </si>
  <si>
    <t>հաց, պանիր</t>
  </si>
  <si>
    <t xml:space="preserve">   մածուն, վարունգ</t>
  </si>
  <si>
    <t>ԹԽ.Զեբր1/10</t>
  </si>
  <si>
    <t>վերմիշել</t>
  </si>
  <si>
    <t>Ոսպով բրնձով փլավ</t>
  </si>
  <si>
    <t>տ.կարտոֆիլ,վարունգ</t>
  </si>
  <si>
    <t>ոսպ</t>
  </si>
  <si>
    <t xml:space="preserve">   պանիր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</si>
</sst>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8"/>
      <name val="Arial LatArm"/>
      <family val="2"/>
    </font>
    <font>
      <b/>
      <i/>
      <sz val="8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 textRotation="90" wrapText="1"/>
      <protection locked="0"/>
    </xf>
    <xf numFmtId="0" fontId="1" fillId="2" borderId="11" xfId="0" applyFont="1" applyFill="1" applyBorder="1" applyAlignment="1" applyProtection="1">
      <alignment horizontal="left" vertical="center" textRotation="90" wrapText="1"/>
      <protection locked="0"/>
    </xf>
    <xf numFmtId="0" fontId="1" fillId="2" borderId="3" xfId="0" applyFont="1" applyFill="1" applyBorder="1" applyAlignment="1" applyProtection="1">
      <alignment horizontal="left" vertical="center" textRotation="90"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1" fillId="0" borderId="23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Protection="1">
      <protection locked="0"/>
    </xf>
    <xf numFmtId="164" fontId="5" fillId="3" borderId="20" xfId="0" applyNumberFormat="1" applyFont="1" applyFill="1" applyBorder="1" applyProtection="1">
      <protection locked="0"/>
    </xf>
    <xf numFmtId="164" fontId="5" fillId="3" borderId="21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164" fontId="5" fillId="3" borderId="27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textRotation="90" wrapText="1"/>
      <protection locked="0"/>
    </xf>
    <xf numFmtId="0" fontId="1" fillId="0" borderId="16" xfId="0" applyFont="1" applyBorder="1" applyAlignment="1" applyProtection="1">
      <alignment horizontal="center" vertical="center" textRotation="90" wrapText="1"/>
      <protection locked="0"/>
    </xf>
    <xf numFmtId="0" fontId="1" fillId="0" borderId="18" xfId="0" applyFont="1" applyBorder="1" applyAlignment="1" applyProtection="1">
      <alignment horizontal="center" vertical="center" textRotation="90" wrapText="1"/>
      <protection locked="0"/>
    </xf>
    <xf numFmtId="0" fontId="1" fillId="0" borderId="22" xfId="0" applyFont="1" applyBorder="1" applyAlignment="1" applyProtection="1">
      <alignment horizontal="center" vertical="center" textRotation="90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tabSelected="1" topLeftCell="A7" workbookViewId="0">
      <selection activeCell="AA35" sqref="AA35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8554687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64" t="s">
        <v>0</v>
      </c>
      <c r="C3" s="64"/>
      <c r="D3" s="64"/>
      <c r="E3" s="64"/>
      <c r="F3" s="64"/>
      <c r="G3" s="64"/>
      <c r="H3" s="64"/>
      <c r="I3" s="64"/>
      <c r="J3" s="64"/>
      <c r="L3" s="2"/>
      <c r="M3" s="65" t="s">
        <v>1</v>
      </c>
      <c r="N3" s="65"/>
      <c r="O3" s="65"/>
      <c r="P3" s="65"/>
      <c r="Q3" s="65"/>
      <c r="R3" s="65" t="s">
        <v>2</v>
      </c>
      <c r="S3" s="65"/>
      <c r="T3" s="65"/>
      <c r="U3" s="65"/>
      <c r="V3" s="65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66">
        <v>44361</v>
      </c>
      <c r="Q4" s="66"/>
      <c r="R4" s="66"/>
      <c r="S4" s="66"/>
      <c r="T4" s="5"/>
      <c r="U4" s="5"/>
      <c r="V4" s="5"/>
    </row>
    <row r="5" spans="1:25" x14ac:dyDescent="0.15">
      <c r="A5" s="67"/>
      <c r="B5" s="68"/>
      <c r="C5" s="60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1"/>
      <c r="W5" s="6"/>
      <c r="X5" s="6"/>
      <c r="Y5" s="7"/>
    </row>
    <row r="6" spans="1:25" ht="45" thickBot="1" x14ac:dyDescent="0.2">
      <c r="A6" s="69"/>
      <c r="B6" s="70"/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55</v>
      </c>
      <c r="J6" s="9" t="s">
        <v>11</v>
      </c>
      <c r="K6" s="9" t="s">
        <v>12</v>
      </c>
      <c r="L6" s="9" t="s">
        <v>58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/>
      <c r="S6" s="9"/>
      <c r="T6" s="9"/>
      <c r="U6" s="9"/>
      <c r="V6" s="10"/>
      <c r="W6" s="10"/>
      <c r="X6" s="10"/>
      <c r="Y6" s="7"/>
    </row>
    <row r="7" spans="1:25" x14ac:dyDescent="0.15">
      <c r="A7" s="54">
        <v>70</v>
      </c>
      <c r="B7" s="11" t="s">
        <v>18</v>
      </c>
      <c r="C7" s="12"/>
      <c r="D7" s="12"/>
      <c r="E7" s="12"/>
      <c r="F7" s="12"/>
      <c r="G7" s="12"/>
      <c r="H7" s="12"/>
      <c r="I7" s="12"/>
      <c r="J7" s="12"/>
      <c r="K7" s="12"/>
      <c r="L7" s="12">
        <v>150</v>
      </c>
      <c r="M7" s="12"/>
      <c r="N7" s="12"/>
      <c r="O7" s="12"/>
      <c r="P7" s="12"/>
      <c r="Q7" s="12"/>
      <c r="R7" s="12"/>
      <c r="S7" s="12"/>
      <c r="T7" s="12"/>
      <c r="U7" s="12"/>
      <c r="V7" s="13"/>
      <c r="W7" s="13"/>
      <c r="X7" s="13"/>
      <c r="Y7" s="7"/>
    </row>
    <row r="8" spans="1:25" x14ac:dyDescent="0.15">
      <c r="A8" s="55"/>
      <c r="B8" s="14" t="s">
        <v>19</v>
      </c>
      <c r="C8" s="15"/>
      <c r="D8" s="15">
        <v>10</v>
      </c>
      <c r="E8" s="15"/>
      <c r="F8" s="15"/>
      <c r="G8" s="15"/>
      <c r="H8" s="15">
        <v>70</v>
      </c>
      <c r="I8" s="15"/>
      <c r="J8" s="15"/>
      <c r="K8" s="15"/>
      <c r="L8" s="15"/>
      <c r="M8" s="15"/>
      <c r="N8" s="15"/>
      <c r="O8" s="15">
        <v>220</v>
      </c>
      <c r="P8" s="15"/>
      <c r="Q8" s="15"/>
      <c r="R8" s="15"/>
      <c r="S8" s="15"/>
      <c r="T8" s="15"/>
      <c r="U8" s="15"/>
      <c r="V8" s="16"/>
      <c r="W8" s="16"/>
      <c r="X8" s="16"/>
      <c r="Y8" s="7"/>
    </row>
    <row r="9" spans="1:25" x14ac:dyDescent="0.15">
      <c r="A9" s="55"/>
      <c r="B9" s="14" t="s">
        <v>20</v>
      </c>
      <c r="C9" s="15"/>
      <c r="D9" s="15"/>
      <c r="E9" s="15"/>
      <c r="F9" s="15">
        <v>15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7"/>
    </row>
    <row r="10" spans="1:25" ht="11.25" thickBot="1" x14ac:dyDescent="0.2">
      <c r="A10" s="56"/>
      <c r="B10" s="17" t="s">
        <v>21</v>
      </c>
      <c r="C10" s="18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7"/>
    </row>
    <row r="11" spans="1:25" x14ac:dyDescent="0.15">
      <c r="A11" s="54" t="s">
        <v>22</v>
      </c>
      <c r="B11" s="11" t="s">
        <v>23</v>
      </c>
      <c r="C11" s="12"/>
      <c r="D11" s="12">
        <v>3</v>
      </c>
      <c r="E11" s="12"/>
      <c r="F11" s="12"/>
      <c r="G11" s="12">
        <v>20</v>
      </c>
      <c r="H11" s="12">
        <v>50</v>
      </c>
      <c r="I11" s="12">
        <v>20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7"/>
    </row>
    <row r="12" spans="1:25" x14ac:dyDescent="0.15">
      <c r="A12" s="55"/>
      <c r="B12" s="14" t="s">
        <v>24</v>
      </c>
      <c r="C12" s="15"/>
      <c r="D12" s="15">
        <v>15</v>
      </c>
      <c r="E12" s="15"/>
      <c r="F12" s="15"/>
      <c r="G12" s="15"/>
      <c r="H12" s="15"/>
      <c r="I12" s="15"/>
      <c r="J12" s="15">
        <v>60</v>
      </c>
      <c r="K12" s="15">
        <v>45</v>
      </c>
      <c r="L12" s="15"/>
      <c r="M12" s="15">
        <v>3</v>
      </c>
      <c r="N12" s="15"/>
      <c r="O12" s="15"/>
      <c r="P12" s="15">
        <v>10</v>
      </c>
      <c r="Q12" s="15"/>
      <c r="R12" s="15"/>
      <c r="S12" s="15"/>
      <c r="T12" s="15"/>
      <c r="U12" s="15"/>
      <c r="V12" s="16"/>
      <c r="W12" s="16"/>
      <c r="X12" s="16"/>
      <c r="Y12" s="7"/>
    </row>
    <row r="13" spans="1:25" x14ac:dyDescent="0.15">
      <c r="A13" s="55"/>
      <c r="B13" s="14" t="s">
        <v>25</v>
      </c>
      <c r="D13" s="15"/>
      <c r="E13" s="15">
        <v>15</v>
      </c>
      <c r="F13" s="15">
        <v>15</v>
      </c>
      <c r="G13" s="15"/>
      <c r="H13" s="15">
        <v>20</v>
      </c>
      <c r="I13" s="15"/>
      <c r="J13" s="15"/>
      <c r="K13" s="15"/>
      <c r="L13" s="15"/>
      <c r="M13" s="15"/>
      <c r="N13" s="15"/>
      <c r="O13" s="15"/>
      <c r="P13" s="15"/>
      <c r="Q13" s="15">
        <v>100</v>
      </c>
      <c r="R13" s="15"/>
      <c r="S13" s="15"/>
      <c r="T13" s="15"/>
      <c r="U13" s="15"/>
      <c r="V13" s="16"/>
      <c r="W13" s="16"/>
      <c r="X13" s="16"/>
      <c r="Y13" s="7"/>
    </row>
    <row r="14" spans="1:25" ht="11.25" thickBot="1" x14ac:dyDescent="0.2">
      <c r="A14" s="56"/>
      <c r="B14" s="17" t="s">
        <v>26</v>
      </c>
      <c r="C14" s="15">
        <v>80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7"/>
    </row>
    <row r="15" spans="1:25" x14ac:dyDescent="0.15">
      <c r="A15" s="54" t="s">
        <v>27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7"/>
    </row>
    <row r="16" spans="1:25" x14ac:dyDescent="0.15">
      <c r="A16" s="55"/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4"/>
      <c r="W16" s="24"/>
      <c r="X16" s="24"/>
      <c r="Y16" s="7"/>
    </row>
    <row r="17" spans="1:25" x14ac:dyDescent="0.15">
      <c r="A17" s="55"/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4"/>
      <c r="W17" s="24"/>
      <c r="X17" s="24"/>
      <c r="Y17" s="7"/>
    </row>
    <row r="18" spans="1:25" ht="11.25" thickBot="1" x14ac:dyDescent="0.2">
      <c r="A18" s="5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7"/>
    </row>
    <row r="19" spans="1:25" ht="11.25" thickBot="1" x14ac:dyDescent="0.2">
      <c r="A19" s="28">
        <f>SUM(C4)</f>
        <v>1</v>
      </c>
      <c r="B19" s="29" t="s">
        <v>28</v>
      </c>
      <c r="C19" s="30">
        <f>SUM(C7:C10)</f>
        <v>70</v>
      </c>
      <c r="D19" s="30">
        <f t="shared" ref="D19:X19" si="0">SUM(D7:D10)</f>
        <v>10</v>
      </c>
      <c r="E19" s="30">
        <f t="shared" si="0"/>
        <v>0</v>
      </c>
      <c r="F19" s="30">
        <f t="shared" si="0"/>
        <v>15</v>
      </c>
      <c r="G19" s="30">
        <f t="shared" si="0"/>
        <v>0</v>
      </c>
      <c r="H19" s="30">
        <f t="shared" si="0"/>
        <v>70</v>
      </c>
      <c r="I19" s="30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150</v>
      </c>
      <c r="M19" s="30">
        <f t="shared" si="0"/>
        <v>0</v>
      </c>
      <c r="N19" s="30">
        <f t="shared" si="0"/>
        <v>0</v>
      </c>
      <c r="O19" s="30">
        <f t="shared" si="0"/>
        <v>220</v>
      </c>
      <c r="P19" s="30">
        <f t="shared" si="0"/>
        <v>0</v>
      </c>
      <c r="Q19" s="30">
        <f t="shared" si="0"/>
        <v>0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0</v>
      </c>
      <c r="Y19" s="7"/>
    </row>
    <row r="20" spans="1:25" x14ac:dyDescent="0.15">
      <c r="A20" s="31"/>
      <c r="B20" s="32" t="s">
        <v>29</v>
      </c>
      <c r="C20" s="33">
        <f>SUM(A19*C19)/1000</f>
        <v>7.0000000000000007E-2</v>
      </c>
      <c r="D20" s="33">
        <f>+(A19*D19)/1000</f>
        <v>0.01</v>
      </c>
      <c r="E20" s="33">
        <f>+(A19*E19)</f>
        <v>0</v>
      </c>
      <c r="F20" s="33">
        <f>+(A19*F19)/1000</f>
        <v>1.4999999999999999E-2</v>
      </c>
      <c r="G20" s="33">
        <f>+(A19*G19)/1000</f>
        <v>0</v>
      </c>
      <c r="H20" s="33">
        <f>+(A19*H19)/1000</f>
        <v>7.0000000000000007E-2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0.15</v>
      </c>
      <c r="M20" s="33">
        <f>+(A19*M19)/1000</f>
        <v>0</v>
      </c>
      <c r="N20" s="33">
        <f>+(A19*N19)/1000</f>
        <v>0</v>
      </c>
      <c r="O20" s="33">
        <f>+(A19*O19)/1000</f>
        <v>0.22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3">
        <f>+(A19*W19)/1000</f>
        <v>0</v>
      </c>
      <c r="X20" s="33">
        <f>+(A19*X19)/1000</f>
        <v>0</v>
      </c>
      <c r="Y20" s="7"/>
    </row>
    <row r="21" spans="1:25" x14ac:dyDescent="0.15">
      <c r="A21" s="28">
        <f>SUM(D4)</f>
        <v>1</v>
      </c>
      <c r="B21" s="32" t="s">
        <v>30</v>
      </c>
      <c r="C21" s="34">
        <f>SUM(C11:C14)</f>
        <v>80</v>
      </c>
      <c r="D21" s="34">
        <f t="shared" ref="D21:X21" si="1">SUM(D11:D14)</f>
        <v>18</v>
      </c>
      <c r="E21" s="34">
        <f t="shared" si="1"/>
        <v>15</v>
      </c>
      <c r="F21" s="34">
        <f t="shared" si="1"/>
        <v>15</v>
      </c>
      <c r="G21" s="34">
        <f t="shared" si="1"/>
        <v>20</v>
      </c>
      <c r="H21" s="34">
        <f t="shared" si="1"/>
        <v>70</v>
      </c>
      <c r="I21" s="34">
        <f t="shared" si="1"/>
        <v>20</v>
      </c>
      <c r="J21" s="34">
        <f t="shared" si="1"/>
        <v>60</v>
      </c>
      <c r="K21" s="34">
        <f t="shared" si="1"/>
        <v>45</v>
      </c>
      <c r="L21" s="34">
        <f t="shared" si="1"/>
        <v>0</v>
      </c>
      <c r="M21" s="34">
        <f t="shared" si="1"/>
        <v>3</v>
      </c>
      <c r="N21" s="34">
        <f t="shared" si="1"/>
        <v>0</v>
      </c>
      <c r="O21" s="34">
        <f t="shared" si="1"/>
        <v>0</v>
      </c>
      <c r="P21" s="34">
        <f t="shared" si="1"/>
        <v>10</v>
      </c>
      <c r="Q21" s="34">
        <f t="shared" si="1"/>
        <v>100</v>
      </c>
      <c r="R21" s="34">
        <f t="shared" si="1"/>
        <v>0</v>
      </c>
      <c r="S21" s="34">
        <f t="shared" si="1"/>
        <v>0</v>
      </c>
      <c r="T21" s="34">
        <f t="shared" si="1"/>
        <v>0</v>
      </c>
      <c r="U21" s="34">
        <f t="shared" si="1"/>
        <v>0</v>
      </c>
      <c r="V21" s="34">
        <f t="shared" si="1"/>
        <v>0</v>
      </c>
      <c r="W21" s="34">
        <f t="shared" si="1"/>
        <v>0</v>
      </c>
      <c r="X21" s="34">
        <f t="shared" si="1"/>
        <v>0</v>
      </c>
      <c r="Y21" s="7"/>
    </row>
    <row r="22" spans="1:25" ht="11.25" thickBot="1" x14ac:dyDescent="0.2">
      <c r="A22" s="35"/>
      <c r="B22" s="36" t="s">
        <v>31</v>
      </c>
      <c r="C22" s="37">
        <f>SUM(A21*C21)/1000</f>
        <v>0.08</v>
      </c>
      <c r="D22" s="37">
        <f>+(A21*D21)/1000</f>
        <v>1.7999999999999999E-2</v>
      </c>
      <c r="E22" s="37">
        <f>+(A21*E21)/1000</f>
        <v>1.4999999999999999E-2</v>
      </c>
      <c r="F22" s="37">
        <f>+(A21*F21)/1000</f>
        <v>1.4999999999999999E-2</v>
      </c>
      <c r="G22" s="37">
        <f>+(A21*G21)/1000</f>
        <v>0.02</v>
      </c>
      <c r="H22" s="37">
        <f>+(A21*H21)/1000</f>
        <v>7.0000000000000007E-2</v>
      </c>
      <c r="I22" s="37">
        <f>+(A21*I21)/1000</f>
        <v>0.02</v>
      </c>
      <c r="J22" s="37">
        <f>+(A21*J21)/1000</f>
        <v>0.06</v>
      </c>
      <c r="K22" s="37">
        <f>+(A21*K21)/1000</f>
        <v>4.4999999999999998E-2</v>
      </c>
      <c r="L22" s="37">
        <f>+(A21*L21)/1000</f>
        <v>0</v>
      </c>
      <c r="M22" s="37">
        <f>+(A21*M21)/1000</f>
        <v>3.0000000000000001E-3</v>
      </c>
      <c r="N22" s="37">
        <f>+(A21*N21)/1000</f>
        <v>0</v>
      </c>
      <c r="O22" s="37">
        <f>+(A21*O21)/1000</f>
        <v>0</v>
      </c>
      <c r="P22" s="37">
        <f>+(A21*P21)/1000</f>
        <v>0.01</v>
      </c>
      <c r="Q22" s="37">
        <f>+(A21*Q21)/1000</f>
        <v>0.1</v>
      </c>
      <c r="R22" s="37">
        <f>+(A21*R21)/1000</f>
        <v>0</v>
      </c>
      <c r="S22" s="37">
        <f>+(A21*S21)/1000</f>
        <v>0</v>
      </c>
      <c r="T22" s="37">
        <f>+(A21*T21)/1000</f>
        <v>0</v>
      </c>
      <c r="U22" s="37">
        <f>+(A21*U21)/1000</f>
        <v>0</v>
      </c>
      <c r="V22" s="38">
        <f>+(A21*V21)/1000</f>
        <v>0</v>
      </c>
      <c r="W22" s="38">
        <f>+(A21*W21)/1000</f>
        <v>0</v>
      </c>
      <c r="X22" s="38">
        <f>+(A21*X21)/1000</f>
        <v>0</v>
      </c>
      <c r="Y22" s="7"/>
    </row>
    <row r="23" spans="1:25" x14ac:dyDescent="0.15">
      <c r="A23" s="58" t="s">
        <v>32</v>
      </c>
      <c r="B23" s="59"/>
      <c r="C23" s="39">
        <f>+C22+C20</f>
        <v>0.15000000000000002</v>
      </c>
      <c r="D23" s="39">
        <f t="shared" ref="D23:X23" si="2">+D22+D20</f>
        <v>2.7999999999999997E-2</v>
      </c>
      <c r="E23" s="39">
        <f t="shared" si="2"/>
        <v>1.4999999999999999E-2</v>
      </c>
      <c r="F23" s="39">
        <f t="shared" si="2"/>
        <v>0.03</v>
      </c>
      <c r="G23" s="39">
        <f t="shared" si="2"/>
        <v>0.02</v>
      </c>
      <c r="H23" s="39">
        <f t="shared" si="2"/>
        <v>0.14000000000000001</v>
      </c>
      <c r="I23" s="39">
        <f t="shared" si="2"/>
        <v>0.02</v>
      </c>
      <c r="J23" s="39">
        <f t="shared" si="2"/>
        <v>0.06</v>
      </c>
      <c r="K23" s="39">
        <f t="shared" si="2"/>
        <v>4.4999999999999998E-2</v>
      </c>
      <c r="L23" s="39">
        <f t="shared" si="2"/>
        <v>0.15</v>
      </c>
      <c r="M23" s="39">
        <f t="shared" si="2"/>
        <v>3.0000000000000001E-3</v>
      </c>
      <c r="N23" s="39">
        <f t="shared" si="2"/>
        <v>0</v>
      </c>
      <c r="O23" s="39">
        <f t="shared" si="2"/>
        <v>0.22</v>
      </c>
      <c r="P23" s="39">
        <f t="shared" si="2"/>
        <v>0.01</v>
      </c>
      <c r="Q23" s="39">
        <f t="shared" si="2"/>
        <v>0.1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7"/>
    </row>
    <row r="24" spans="1:25" x14ac:dyDescent="0.15">
      <c r="A24" s="60" t="s">
        <v>33</v>
      </c>
      <c r="B24" s="61"/>
      <c r="C24" s="41">
        <v>285</v>
      </c>
      <c r="D24" s="41">
        <v>830</v>
      </c>
      <c r="E24" s="41">
        <v>1044</v>
      </c>
      <c r="F24" s="41">
        <v>1544</v>
      </c>
      <c r="G24" s="41">
        <v>387</v>
      </c>
      <c r="H24" s="41">
        <v>280</v>
      </c>
      <c r="I24" s="41">
        <v>497</v>
      </c>
      <c r="J24" s="41">
        <v>1400</v>
      </c>
      <c r="K24" s="41">
        <v>434</v>
      </c>
      <c r="L24" s="41">
        <v>297</v>
      </c>
      <c r="M24" s="41">
        <v>148</v>
      </c>
      <c r="N24" s="41">
        <v>150</v>
      </c>
      <c r="O24" s="41">
        <v>150</v>
      </c>
      <c r="P24" s="41">
        <v>344</v>
      </c>
      <c r="Q24" s="41">
        <v>392</v>
      </c>
      <c r="R24" s="41"/>
      <c r="S24" s="41"/>
      <c r="T24" s="41"/>
      <c r="U24" s="41"/>
      <c r="V24" s="42"/>
      <c r="W24" s="42"/>
      <c r="X24" s="42"/>
      <c r="Y24" s="7"/>
    </row>
    <row r="25" spans="1:25" x14ac:dyDescent="0.15">
      <c r="A25" s="43">
        <f>SUM(A19)</f>
        <v>1</v>
      </c>
      <c r="B25" s="44" t="s">
        <v>34</v>
      </c>
      <c r="C25" s="45">
        <f>SUM(C20*C24)</f>
        <v>19.950000000000003</v>
      </c>
      <c r="D25" s="45">
        <f>SUM(D20*D24)</f>
        <v>8.3000000000000007</v>
      </c>
      <c r="E25" s="45">
        <f t="shared" ref="E25:X25" si="3">SUM(E20*E24)</f>
        <v>0</v>
      </c>
      <c r="F25" s="45">
        <f t="shared" si="3"/>
        <v>23.16</v>
      </c>
      <c r="G25" s="45">
        <f t="shared" si="3"/>
        <v>0</v>
      </c>
      <c r="H25" s="45">
        <f t="shared" si="3"/>
        <v>19.600000000000001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44.55</v>
      </c>
      <c r="M25" s="45">
        <f t="shared" si="3"/>
        <v>0</v>
      </c>
      <c r="N25" s="45">
        <f t="shared" si="3"/>
        <v>0</v>
      </c>
      <c r="O25" s="45">
        <f t="shared" si="3"/>
        <v>33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0</v>
      </c>
      <c r="U25" s="45">
        <f t="shared" si="3"/>
        <v>0</v>
      </c>
      <c r="V25" s="45">
        <f t="shared" si="3"/>
        <v>0</v>
      </c>
      <c r="W25" s="45">
        <f t="shared" si="3"/>
        <v>0</v>
      </c>
      <c r="X25" s="45">
        <f t="shared" si="3"/>
        <v>0</v>
      </c>
      <c r="Y25" s="46">
        <f>SUM(C25:X25)</f>
        <v>148.56</v>
      </c>
    </row>
    <row r="26" spans="1:25" x14ac:dyDescent="0.15">
      <c r="A26" s="43">
        <f>SUM(A21)</f>
        <v>1</v>
      </c>
      <c r="B26" s="44" t="s">
        <v>34</v>
      </c>
      <c r="C26" s="45">
        <f>SUM(C22*C24)</f>
        <v>22.8</v>
      </c>
      <c r="D26" s="45">
        <f>SUM(D22*D24)</f>
        <v>14.94</v>
      </c>
      <c r="E26" s="45">
        <f t="shared" ref="E26:X26" si="4">SUM(E22*E24)</f>
        <v>15.66</v>
      </c>
      <c r="F26" s="45">
        <f t="shared" si="4"/>
        <v>23.16</v>
      </c>
      <c r="G26" s="45">
        <f t="shared" si="4"/>
        <v>7.74</v>
      </c>
      <c r="H26" s="45">
        <f t="shared" si="4"/>
        <v>19.600000000000001</v>
      </c>
      <c r="I26" s="45">
        <f t="shared" si="4"/>
        <v>9.94</v>
      </c>
      <c r="J26" s="45">
        <f t="shared" si="4"/>
        <v>84</v>
      </c>
      <c r="K26" s="45">
        <f t="shared" si="4"/>
        <v>19.529999999999998</v>
      </c>
      <c r="L26" s="45">
        <f t="shared" si="4"/>
        <v>0</v>
      </c>
      <c r="M26" s="45">
        <f t="shared" si="4"/>
        <v>0.44400000000000001</v>
      </c>
      <c r="N26" s="45">
        <f t="shared" si="4"/>
        <v>0</v>
      </c>
      <c r="O26" s="45">
        <f t="shared" si="4"/>
        <v>0</v>
      </c>
      <c r="P26" s="45">
        <f t="shared" si="4"/>
        <v>3.44</v>
      </c>
      <c r="Q26" s="45">
        <f t="shared" si="4"/>
        <v>39.200000000000003</v>
      </c>
      <c r="R26" s="45">
        <f t="shared" si="4"/>
        <v>0</v>
      </c>
      <c r="S26" s="45">
        <f t="shared" si="4"/>
        <v>0</v>
      </c>
      <c r="T26" s="45">
        <f t="shared" si="4"/>
        <v>0</v>
      </c>
      <c r="U26" s="45">
        <f t="shared" si="4"/>
        <v>0</v>
      </c>
      <c r="V26" s="45">
        <f t="shared" si="4"/>
        <v>0</v>
      </c>
      <c r="W26" s="45">
        <f t="shared" si="4"/>
        <v>0</v>
      </c>
      <c r="X26" s="45">
        <f t="shared" si="4"/>
        <v>0</v>
      </c>
      <c r="Y26" s="46">
        <f>SUM(C26:X26)</f>
        <v>260.45400000000001</v>
      </c>
    </row>
    <row r="27" spans="1:25" x14ac:dyDescent="0.15">
      <c r="A27" s="62" t="s">
        <v>35</v>
      </c>
      <c r="B27" s="63"/>
      <c r="C27" s="47">
        <f>SUM(C25:C26)</f>
        <v>42.75</v>
      </c>
      <c r="D27" s="47">
        <f t="shared" ref="D27:X27" si="5">+D23*D24</f>
        <v>23.24</v>
      </c>
      <c r="E27" s="47">
        <f t="shared" si="5"/>
        <v>15.66</v>
      </c>
      <c r="F27" s="47">
        <f t="shared" si="5"/>
        <v>46.32</v>
      </c>
      <c r="G27" s="47">
        <f t="shared" si="5"/>
        <v>7.74</v>
      </c>
      <c r="H27" s="47">
        <f t="shared" si="5"/>
        <v>39.200000000000003</v>
      </c>
      <c r="I27" s="47">
        <f t="shared" si="5"/>
        <v>9.94</v>
      </c>
      <c r="J27" s="47">
        <f t="shared" si="5"/>
        <v>84</v>
      </c>
      <c r="K27" s="47">
        <f t="shared" si="5"/>
        <v>19.529999999999998</v>
      </c>
      <c r="L27" s="47">
        <f t="shared" si="5"/>
        <v>44.55</v>
      </c>
      <c r="M27" s="47">
        <f t="shared" si="5"/>
        <v>0.44400000000000001</v>
      </c>
      <c r="N27" s="47">
        <f t="shared" si="5"/>
        <v>0</v>
      </c>
      <c r="O27" s="47">
        <f t="shared" si="5"/>
        <v>33</v>
      </c>
      <c r="P27" s="47">
        <f t="shared" si="5"/>
        <v>3.44</v>
      </c>
      <c r="Q27" s="47">
        <f t="shared" si="5"/>
        <v>39.200000000000003</v>
      </c>
      <c r="R27" s="47">
        <f t="shared" si="5"/>
        <v>0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8">
        <f t="shared" si="5"/>
        <v>0</v>
      </c>
      <c r="W27" s="48">
        <f t="shared" si="5"/>
        <v>0</v>
      </c>
      <c r="X27" s="48">
        <f t="shared" si="5"/>
        <v>0</v>
      </c>
      <c r="Y27" s="46">
        <f>SUM(C27:X27)</f>
        <v>409.01400000000001</v>
      </c>
    </row>
    <row r="28" spans="1:25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spans="1:25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</row>
    <row r="30" spans="1:25" x14ac:dyDescent="0.15">
      <c r="A30" s="53" t="s">
        <v>36</v>
      </c>
      <c r="B30" s="53"/>
      <c r="C30" s="52"/>
      <c r="H30" s="53" t="s">
        <v>37</v>
      </c>
      <c r="I30" s="53"/>
      <c r="J30" s="53"/>
      <c r="K30" s="53"/>
      <c r="P30" s="53" t="s">
        <v>38</v>
      </c>
      <c r="Q30" s="53"/>
      <c r="R30" s="53"/>
      <c r="S30" s="53"/>
    </row>
  </sheetData>
  <mergeCells count="15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workbookViewId="0">
      <selection activeCell="B13" sqref="B1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5703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2" spans="1:25" x14ac:dyDescent="0.15">
      <c r="B2" s="64" t="s">
        <v>0</v>
      </c>
      <c r="C2" s="64"/>
      <c r="D2" s="64"/>
      <c r="E2" s="64"/>
      <c r="F2" s="64"/>
      <c r="G2" s="64"/>
      <c r="H2" s="64"/>
      <c r="I2" s="64"/>
      <c r="J2" s="64"/>
      <c r="L2" s="2"/>
      <c r="M2" s="65" t="s">
        <v>39</v>
      </c>
      <c r="N2" s="65"/>
      <c r="O2" s="65"/>
      <c r="P2" s="65"/>
      <c r="Q2" s="65"/>
      <c r="R2" s="65" t="s">
        <v>2</v>
      </c>
      <c r="S2" s="65"/>
      <c r="T2" s="65"/>
      <c r="U2" s="65"/>
      <c r="V2" s="65"/>
    </row>
    <row r="3" spans="1:25" x14ac:dyDescent="0.15">
      <c r="B3" s="3" t="s">
        <v>3</v>
      </c>
      <c r="C3" s="4">
        <v>1</v>
      </c>
      <c r="D3" s="4">
        <v>1</v>
      </c>
      <c r="E3" s="5"/>
      <c r="F3" s="5"/>
      <c r="G3" s="5"/>
      <c r="H3" s="5"/>
      <c r="I3" s="5"/>
      <c r="J3" s="5"/>
      <c r="P3" s="66">
        <v>44362</v>
      </c>
      <c r="Q3" s="66"/>
      <c r="R3" s="66"/>
      <c r="S3" s="66"/>
      <c r="T3" s="5"/>
      <c r="U3" s="5"/>
      <c r="V3" s="5"/>
    </row>
    <row r="4" spans="1:25" x14ac:dyDescent="0.15">
      <c r="A4" s="67"/>
      <c r="B4" s="68"/>
      <c r="C4" s="60" t="s">
        <v>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1"/>
      <c r="W4" s="6"/>
      <c r="X4" s="6"/>
      <c r="Y4" s="7"/>
    </row>
    <row r="5" spans="1:25" ht="57.75" thickBot="1" x14ac:dyDescent="0.2">
      <c r="A5" s="69"/>
      <c r="B5" s="70"/>
      <c r="C5" s="8" t="s">
        <v>5</v>
      </c>
      <c r="D5" s="9" t="s">
        <v>6</v>
      </c>
      <c r="E5" s="9" t="s">
        <v>8</v>
      </c>
      <c r="F5" s="9" t="s">
        <v>40</v>
      </c>
      <c r="G5" s="9" t="s">
        <v>10</v>
      </c>
      <c r="H5" s="9" t="s">
        <v>55</v>
      </c>
      <c r="I5" s="9" t="s">
        <v>41</v>
      </c>
      <c r="J5" s="9" t="s">
        <v>13</v>
      </c>
      <c r="K5" s="9" t="s">
        <v>42</v>
      </c>
      <c r="L5" s="9" t="s">
        <v>43</v>
      </c>
      <c r="M5" s="9" t="s">
        <v>68</v>
      </c>
      <c r="N5" s="9" t="s">
        <v>7</v>
      </c>
      <c r="O5" s="9" t="s">
        <v>44</v>
      </c>
      <c r="P5" s="9" t="s">
        <v>45</v>
      </c>
      <c r="Q5" s="9" t="s">
        <v>46</v>
      </c>
      <c r="R5" s="9" t="s">
        <v>47</v>
      </c>
      <c r="S5" s="9"/>
      <c r="T5" s="9"/>
      <c r="U5" s="9"/>
      <c r="V5" s="10"/>
      <c r="W5" s="10"/>
      <c r="X5" s="10"/>
      <c r="Y5" s="7"/>
    </row>
    <row r="6" spans="1:25" x14ac:dyDescent="0.15">
      <c r="A6" s="54" t="s">
        <v>48</v>
      </c>
      <c r="B6" s="11" t="s">
        <v>49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100</v>
      </c>
      <c r="N6" s="12"/>
      <c r="O6" s="12"/>
      <c r="P6" s="12"/>
      <c r="Q6" s="12"/>
      <c r="R6" s="12"/>
      <c r="S6" s="12"/>
      <c r="T6" s="12"/>
      <c r="U6" s="12"/>
      <c r="V6" s="13"/>
      <c r="W6" s="13"/>
      <c r="X6" s="13"/>
      <c r="Y6" s="7"/>
    </row>
    <row r="7" spans="1:25" x14ac:dyDescent="0.15">
      <c r="A7" s="55"/>
      <c r="B7" s="14" t="s">
        <v>50</v>
      </c>
      <c r="C7" s="15"/>
      <c r="D7" s="15">
        <v>7</v>
      </c>
      <c r="E7" s="15"/>
      <c r="F7" s="15"/>
      <c r="G7" s="15"/>
      <c r="H7" s="15"/>
      <c r="I7" s="15">
        <v>9</v>
      </c>
      <c r="J7" s="15"/>
      <c r="K7" s="15"/>
      <c r="L7" s="15"/>
      <c r="M7" s="15"/>
      <c r="N7" s="15">
        <v>9</v>
      </c>
      <c r="O7" s="15">
        <f>1/10</f>
        <v>0.1</v>
      </c>
      <c r="P7" s="15">
        <v>18</v>
      </c>
      <c r="Q7" s="15">
        <v>28</v>
      </c>
      <c r="R7" s="15"/>
      <c r="S7" s="15"/>
      <c r="T7" s="15"/>
      <c r="U7" s="15"/>
      <c r="V7" s="16"/>
      <c r="W7" s="16"/>
      <c r="X7" s="16"/>
      <c r="Y7" s="7"/>
    </row>
    <row r="8" spans="1:25" x14ac:dyDescent="0.15">
      <c r="A8" s="55"/>
      <c r="B8" s="14" t="s">
        <v>51</v>
      </c>
      <c r="C8" s="15"/>
      <c r="D8" s="15"/>
      <c r="E8" s="15">
        <v>20</v>
      </c>
      <c r="F8" s="15"/>
      <c r="G8" s="15">
        <v>60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7"/>
    </row>
    <row r="9" spans="1:25" ht="11.25" thickBot="1" x14ac:dyDescent="0.2">
      <c r="A9" s="56"/>
      <c r="B9" s="17" t="s">
        <v>5</v>
      </c>
      <c r="C9" s="18">
        <v>70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19"/>
      <c r="X9" s="19"/>
      <c r="Y9" s="7"/>
    </row>
    <row r="10" spans="1:25" x14ac:dyDescent="0.15">
      <c r="A10" s="54" t="s">
        <v>22</v>
      </c>
      <c r="B10" s="11" t="s">
        <v>23</v>
      </c>
      <c r="C10" s="12"/>
      <c r="D10" s="12"/>
      <c r="E10" s="12"/>
      <c r="F10" s="12"/>
      <c r="G10" s="12">
        <v>60</v>
      </c>
      <c r="H10" s="12">
        <v>60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  <c r="W10" s="13"/>
      <c r="X10" s="13"/>
      <c r="Y10" s="7"/>
    </row>
    <row r="11" spans="1:25" x14ac:dyDescent="0.15">
      <c r="A11" s="55"/>
      <c r="B11" s="14" t="s">
        <v>52</v>
      </c>
      <c r="C11" s="15"/>
      <c r="D11" s="15">
        <v>15</v>
      </c>
      <c r="E11" s="15"/>
      <c r="F11" s="15"/>
      <c r="G11" s="15"/>
      <c r="H11" s="15"/>
      <c r="I11" s="15"/>
      <c r="J11" s="15">
        <v>3</v>
      </c>
      <c r="K11" s="15">
        <v>30</v>
      </c>
      <c r="L11" s="15">
        <v>50</v>
      </c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7"/>
    </row>
    <row r="12" spans="1:25" x14ac:dyDescent="0.15">
      <c r="A12" s="55"/>
      <c r="B12" s="14" t="s">
        <v>53</v>
      </c>
      <c r="C12" s="15">
        <v>80</v>
      </c>
      <c r="D12" s="15"/>
      <c r="E12" s="15">
        <v>20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7"/>
    </row>
    <row r="13" spans="1:25" ht="11.25" thickBot="1" x14ac:dyDescent="0.2">
      <c r="A13" s="5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9"/>
      <c r="Y13" s="7"/>
    </row>
    <row r="14" spans="1:25" x14ac:dyDescent="0.15">
      <c r="A14" s="54" t="s">
        <v>27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2"/>
      <c r="X14" s="22"/>
      <c r="Y14" s="7"/>
    </row>
    <row r="15" spans="1:25" x14ac:dyDescent="0.15">
      <c r="A15" s="55"/>
      <c r="B15" s="2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4"/>
      <c r="W15" s="24"/>
      <c r="X15" s="24"/>
      <c r="Y15" s="7"/>
    </row>
    <row r="16" spans="1:25" x14ac:dyDescent="0.15">
      <c r="A16" s="55"/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4"/>
      <c r="W16" s="24"/>
      <c r="X16" s="24"/>
      <c r="Y16" s="7"/>
    </row>
    <row r="17" spans="1:25" ht="11.25" thickBot="1" x14ac:dyDescent="0.2">
      <c r="A17" s="57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27"/>
      <c r="X17" s="27"/>
      <c r="Y17" s="7"/>
    </row>
    <row r="18" spans="1:25" ht="11.25" thickBot="1" x14ac:dyDescent="0.2">
      <c r="A18" s="28">
        <f>SUM(C3)</f>
        <v>1</v>
      </c>
      <c r="B18" s="29" t="s">
        <v>28</v>
      </c>
      <c r="C18" s="30">
        <f>SUM(C6:C9)</f>
        <v>70</v>
      </c>
      <c r="D18" s="30">
        <f t="shared" ref="D18:X18" si="0">SUM(D6:D9)</f>
        <v>7</v>
      </c>
      <c r="E18" s="30">
        <f t="shared" si="0"/>
        <v>20</v>
      </c>
      <c r="F18" s="30">
        <f t="shared" si="0"/>
        <v>0</v>
      </c>
      <c r="G18" s="30">
        <f t="shared" si="0"/>
        <v>60</v>
      </c>
      <c r="H18" s="30">
        <f t="shared" si="0"/>
        <v>0</v>
      </c>
      <c r="I18" s="30">
        <f t="shared" si="0"/>
        <v>9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100</v>
      </c>
      <c r="N18" s="30">
        <f t="shared" si="0"/>
        <v>9</v>
      </c>
      <c r="O18" s="30">
        <f t="shared" si="0"/>
        <v>0.1</v>
      </c>
      <c r="P18" s="30">
        <f t="shared" si="0"/>
        <v>18</v>
      </c>
      <c r="Q18" s="30">
        <f t="shared" si="0"/>
        <v>28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7"/>
    </row>
    <row r="19" spans="1:25" x14ac:dyDescent="0.15">
      <c r="A19" s="31"/>
      <c r="B19" s="32" t="s">
        <v>29</v>
      </c>
      <c r="C19" s="33">
        <f>SUM(A18*C18)/1000</f>
        <v>7.0000000000000007E-2</v>
      </c>
      <c r="D19" s="33">
        <f>+(A18*D18)/1000</f>
        <v>7.0000000000000001E-3</v>
      </c>
      <c r="E19" s="33">
        <f>+(A18*E18)/1000</f>
        <v>0.02</v>
      </c>
      <c r="F19" s="33">
        <f>+(A18*F18)/1000</f>
        <v>0</v>
      </c>
      <c r="G19" s="33">
        <f>+(A18*G18)/1000</f>
        <v>0.06</v>
      </c>
      <c r="H19" s="33">
        <f>+(A18*H18)/1000</f>
        <v>0</v>
      </c>
      <c r="I19" s="33">
        <f>+(A18*I18)/1000</f>
        <v>8.9999999999999993E-3</v>
      </c>
      <c r="J19" s="33">
        <f>+(A18*J18)/1000</f>
        <v>0</v>
      </c>
      <c r="K19" s="33">
        <f>+(A18*K18)/1000</f>
        <v>0</v>
      </c>
      <c r="L19" s="33">
        <f>+(A18*L18)/1000</f>
        <v>0</v>
      </c>
      <c r="M19" s="33">
        <f>+(A18*M18)/1000</f>
        <v>0.1</v>
      </c>
      <c r="N19" s="33">
        <f>+(A18*N18)/1000</f>
        <v>8.9999999999999993E-3</v>
      </c>
      <c r="O19" s="33">
        <f>+(A18*O18)</f>
        <v>0.1</v>
      </c>
      <c r="P19" s="33">
        <f>+(A18*P18)/1000</f>
        <v>1.7999999999999999E-2</v>
      </c>
      <c r="Q19" s="33">
        <f>+(A18*Q18)/1000</f>
        <v>2.8000000000000001E-2</v>
      </c>
      <c r="R19" s="33">
        <f>+(A18*R18)/1000</f>
        <v>0</v>
      </c>
      <c r="S19" s="33">
        <f>+(A18*S18)/1000</f>
        <v>0</v>
      </c>
      <c r="T19" s="33">
        <f>+(A18*T18)/1000</f>
        <v>0</v>
      </c>
      <c r="U19" s="33">
        <f>+(A18*U18)/1000</f>
        <v>0</v>
      </c>
      <c r="V19" s="33">
        <f>+(A18*V18)/1000</f>
        <v>0</v>
      </c>
      <c r="W19" s="33">
        <f>+(A18*W18)/1000</f>
        <v>0</v>
      </c>
      <c r="X19" s="33">
        <f>+(A18*X18)/1000</f>
        <v>0</v>
      </c>
      <c r="Y19" s="7"/>
    </row>
    <row r="20" spans="1:25" x14ac:dyDescent="0.15">
      <c r="A20" s="28">
        <f>SUM(D3)</f>
        <v>1</v>
      </c>
      <c r="B20" s="32" t="s">
        <v>30</v>
      </c>
      <c r="C20" s="34">
        <f>SUM(C10:C13)</f>
        <v>80</v>
      </c>
      <c r="D20" s="34">
        <f t="shared" ref="D20:X20" si="1">SUM(D10:D13)</f>
        <v>15</v>
      </c>
      <c r="E20" s="34">
        <f t="shared" si="1"/>
        <v>20</v>
      </c>
      <c r="F20" s="34">
        <f t="shared" si="1"/>
        <v>0</v>
      </c>
      <c r="G20" s="34">
        <f t="shared" si="1"/>
        <v>60</v>
      </c>
      <c r="H20" s="34">
        <f t="shared" si="1"/>
        <v>60</v>
      </c>
      <c r="I20" s="34">
        <f t="shared" si="1"/>
        <v>0</v>
      </c>
      <c r="J20" s="34">
        <f t="shared" si="1"/>
        <v>3</v>
      </c>
      <c r="K20" s="34">
        <f t="shared" si="1"/>
        <v>30</v>
      </c>
      <c r="L20" s="34">
        <f t="shared" si="1"/>
        <v>50</v>
      </c>
      <c r="M20" s="34">
        <f t="shared" si="1"/>
        <v>0</v>
      </c>
      <c r="N20" s="34">
        <f t="shared" si="1"/>
        <v>0</v>
      </c>
      <c r="O20" s="34">
        <f t="shared" si="1"/>
        <v>0</v>
      </c>
      <c r="P20" s="34">
        <f t="shared" si="1"/>
        <v>0</v>
      </c>
      <c r="Q20" s="34">
        <f t="shared" si="1"/>
        <v>0</v>
      </c>
      <c r="R20" s="34">
        <f t="shared" si="1"/>
        <v>0</v>
      </c>
      <c r="S20" s="34">
        <f t="shared" si="1"/>
        <v>0</v>
      </c>
      <c r="T20" s="34">
        <f t="shared" si="1"/>
        <v>0</v>
      </c>
      <c r="U20" s="34">
        <f t="shared" si="1"/>
        <v>0</v>
      </c>
      <c r="V20" s="34">
        <f t="shared" si="1"/>
        <v>0</v>
      </c>
      <c r="W20" s="34">
        <f t="shared" si="1"/>
        <v>0</v>
      </c>
      <c r="X20" s="34">
        <f t="shared" si="1"/>
        <v>0</v>
      </c>
      <c r="Y20" s="7"/>
    </row>
    <row r="21" spans="1:25" ht="11.25" thickBot="1" x14ac:dyDescent="0.2">
      <c r="A21" s="35"/>
      <c r="B21" s="36" t="s">
        <v>31</v>
      </c>
      <c r="C21" s="37">
        <f>SUM(A20*C20)/1000</f>
        <v>0.08</v>
      </c>
      <c r="D21" s="37">
        <f>+(A20*D20)/1000</f>
        <v>1.4999999999999999E-2</v>
      </c>
      <c r="E21" s="37">
        <f>+(A20*E20)/1000</f>
        <v>0.02</v>
      </c>
      <c r="F21" s="37">
        <f>+(A20*F20)/1000</f>
        <v>0</v>
      </c>
      <c r="G21" s="37">
        <f>+(A20*G20)/1000</f>
        <v>0.06</v>
      </c>
      <c r="H21" s="37">
        <f>+(A20*H20)/1000</f>
        <v>0.06</v>
      </c>
      <c r="I21" s="37">
        <f>+(A20*I20)/1000</f>
        <v>0</v>
      </c>
      <c r="J21" s="37">
        <f>+(A20*J20)/1000</f>
        <v>3.0000000000000001E-3</v>
      </c>
      <c r="K21" s="37">
        <f>+(A20*K20)/1000</f>
        <v>0.03</v>
      </c>
      <c r="L21" s="37">
        <f>+(A20*L20)/1000</f>
        <v>0.05</v>
      </c>
      <c r="M21" s="37">
        <f>+(A20*M20)/1000</f>
        <v>0</v>
      </c>
      <c r="N21" s="37">
        <f>+(A20*N20)/1000</f>
        <v>0</v>
      </c>
      <c r="O21" s="37">
        <f>+(A20*O20)/1000</f>
        <v>0</v>
      </c>
      <c r="P21" s="37">
        <f>+(A20*P20)/1000</f>
        <v>0</v>
      </c>
      <c r="Q21" s="37">
        <f>+(A20*Q20)/1000</f>
        <v>0</v>
      </c>
      <c r="R21" s="37">
        <f>+(A20*R20)/1000</f>
        <v>0</v>
      </c>
      <c r="S21" s="37">
        <f>+(A20*S20)/1000</f>
        <v>0</v>
      </c>
      <c r="T21" s="37">
        <f>+(A20*T20)/1000</f>
        <v>0</v>
      </c>
      <c r="U21" s="37">
        <f>+(A20*U20)/1000</f>
        <v>0</v>
      </c>
      <c r="V21" s="38">
        <f>+(A20*V20)/1000</f>
        <v>0</v>
      </c>
      <c r="W21" s="38">
        <f>+(A20*W20)/1000</f>
        <v>0</v>
      </c>
      <c r="X21" s="38">
        <f>+(A20*X20)/1000</f>
        <v>0</v>
      </c>
      <c r="Y21" s="7"/>
    </row>
    <row r="22" spans="1:25" x14ac:dyDescent="0.15">
      <c r="A22" s="58" t="s">
        <v>32</v>
      </c>
      <c r="B22" s="59"/>
      <c r="C22" s="39">
        <f>+C21+C19</f>
        <v>0.15000000000000002</v>
      </c>
      <c r="D22" s="39">
        <f t="shared" ref="D22:X22" si="2">+D21+D19</f>
        <v>2.1999999999999999E-2</v>
      </c>
      <c r="E22" s="39">
        <f t="shared" si="2"/>
        <v>0.04</v>
      </c>
      <c r="F22" s="39">
        <f t="shared" si="2"/>
        <v>0</v>
      </c>
      <c r="G22" s="39">
        <f t="shared" si="2"/>
        <v>0.12</v>
      </c>
      <c r="H22" s="39">
        <f t="shared" si="2"/>
        <v>0.06</v>
      </c>
      <c r="I22" s="39">
        <f t="shared" si="2"/>
        <v>8.9999999999999993E-3</v>
      </c>
      <c r="J22" s="39">
        <f t="shared" si="2"/>
        <v>3.0000000000000001E-3</v>
      </c>
      <c r="K22" s="39">
        <f t="shared" si="2"/>
        <v>0.03</v>
      </c>
      <c r="L22" s="39">
        <f t="shared" si="2"/>
        <v>0.05</v>
      </c>
      <c r="M22" s="39">
        <f t="shared" si="2"/>
        <v>0.1</v>
      </c>
      <c r="N22" s="39">
        <f t="shared" si="2"/>
        <v>8.9999999999999993E-3</v>
      </c>
      <c r="O22" s="39">
        <f t="shared" si="2"/>
        <v>0.1</v>
      </c>
      <c r="P22" s="39">
        <f t="shared" si="2"/>
        <v>1.7999999999999999E-2</v>
      </c>
      <c r="Q22" s="39">
        <f t="shared" si="2"/>
        <v>2.8000000000000001E-2</v>
      </c>
      <c r="R22" s="39">
        <f t="shared" si="2"/>
        <v>0</v>
      </c>
      <c r="S22" s="39">
        <f t="shared" si="2"/>
        <v>0</v>
      </c>
      <c r="T22" s="39">
        <f t="shared" si="2"/>
        <v>0</v>
      </c>
      <c r="U22" s="39">
        <f t="shared" si="2"/>
        <v>0</v>
      </c>
      <c r="V22" s="40">
        <f t="shared" si="2"/>
        <v>0</v>
      </c>
      <c r="W22" s="40">
        <f t="shared" si="2"/>
        <v>0</v>
      </c>
      <c r="X22" s="40">
        <f t="shared" si="2"/>
        <v>0</v>
      </c>
      <c r="Y22" s="7"/>
    </row>
    <row r="23" spans="1:25" x14ac:dyDescent="0.15">
      <c r="A23" s="60" t="s">
        <v>33</v>
      </c>
      <c r="B23" s="61"/>
      <c r="C23" s="41">
        <v>285</v>
      </c>
      <c r="D23" s="41">
        <v>830</v>
      </c>
      <c r="E23" s="41">
        <v>1544</v>
      </c>
      <c r="F23" s="41">
        <v>3000</v>
      </c>
      <c r="G23" s="41">
        <v>280</v>
      </c>
      <c r="H23" s="41">
        <v>497</v>
      </c>
      <c r="I23" s="41">
        <v>1400</v>
      </c>
      <c r="J23" s="41">
        <v>148</v>
      </c>
      <c r="K23" s="41">
        <v>3292</v>
      </c>
      <c r="L23" s="41">
        <v>650</v>
      </c>
      <c r="M23" s="41">
        <v>587</v>
      </c>
      <c r="N23" s="41">
        <v>1044</v>
      </c>
      <c r="O23" s="41">
        <v>70</v>
      </c>
      <c r="P23" s="41">
        <v>345</v>
      </c>
      <c r="Q23" s="41">
        <v>234</v>
      </c>
      <c r="R23" s="41">
        <v>447</v>
      </c>
      <c r="S23" s="41"/>
      <c r="T23" s="41"/>
      <c r="U23" s="41"/>
      <c r="V23" s="42"/>
      <c r="W23" s="42"/>
      <c r="X23" s="42"/>
      <c r="Y23" s="7"/>
    </row>
    <row r="24" spans="1:25" x14ac:dyDescent="0.15">
      <c r="A24" s="43">
        <f>SUM(A18)</f>
        <v>1</v>
      </c>
      <c r="B24" s="44" t="s">
        <v>34</v>
      </c>
      <c r="C24" s="45">
        <f>SUM(C19*C23)</f>
        <v>19.950000000000003</v>
      </c>
      <c r="D24" s="45">
        <f>SUM(D19*D23)</f>
        <v>5.8100000000000005</v>
      </c>
      <c r="E24" s="45">
        <f t="shared" ref="E24:X24" si="3">SUM(E19*E23)</f>
        <v>30.88</v>
      </c>
      <c r="F24" s="45">
        <f t="shared" si="3"/>
        <v>0</v>
      </c>
      <c r="G24" s="45">
        <f t="shared" si="3"/>
        <v>16.8</v>
      </c>
      <c r="H24" s="45">
        <f t="shared" si="3"/>
        <v>0</v>
      </c>
      <c r="I24" s="45">
        <f t="shared" si="3"/>
        <v>12.6</v>
      </c>
      <c r="J24" s="45">
        <f t="shared" si="3"/>
        <v>0</v>
      </c>
      <c r="K24" s="45">
        <f t="shared" si="3"/>
        <v>0</v>
      </c>
      <c r="L24" s="45">
        <f t="shared" si="3"/>
        <v>0</v>
      </c>
      <c r="M24" s="45">
        <f t="shared" si="3"/>
        <v>58.7</v>
      </c>
      <c r="N24" s="45">
        <f t="shared" si="3"/>
        <v>9.395999999999999</v>
      </c>
      <c r="O24" s="45">
        <f t="shared" si="3"/>
        <v>7</v>
      </c>
      <c r="P24" s="45">
        <f t="shared" si="3"/>
        <v>6.21</v>
      </c>
      <c r="Q24" s="45">
        <f t="shared" si="3"/>
        <v>6.5520000000000005</v>
      </c>
      <c r="R24" s="45">
        <f t="shared" si="3"/>
        <v>0</v>
      </c>
      <c r="S24" s="45">
        <f t="shared" si="3"/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5">
        <f t="shared" si="3"/>
        <v>0</v>
      </c>
      <c r="Y24" s="46">
        <f>SUM(C24:X24)</f>
        <v>173.898</v>
      </c>
    </row>
    <row r="25" spans="1:25" x14ac:dyDescent="0.15">
      <c r="A25" s="43">
        <f>SUM(A20)</f>
        <v>1</v>
      </c>
      <c r="B25" s="44" t="s">
        <v>34</v>
      </c>
      <c r="C25" s="45">
        <f>SUM(C21*C23)</f>
        <v>22.8</v>
      </c>
      <c r="D25" s="45">
        <f>SUM(D21*D23)</f>
        <v>12.45</v>
      </c>
      <c r="E25" s="45">
        <f t="shared" ref="E25:X25" si="4">SUM(E21*E23)</f>
        <v>30.88</v>
      </c>
      <c r="F25" s="45">
        <f t="shared" si="4"/>
        <v>0</v>
      </c>
      <c r="G25" s="45">
        <f t="shared" si="4"/>
        <v>16.8</v>
      </c>
      <c r="H25" s="45">
        <f t="shared" si="4"/>
        <v>29.82</v>
      </c>
      <c r="I25" s="45">
        <f t="shared" si="4"/>
        <v>0</v>
      </c>
      <c r="J25" s="45">
        <f t="shared" si="4"/>
        <v>0.44400000000000001</v>
      </c>
      <c r="K25" s="45">
        <f t="shared" si="4"/>
        <v>98.759999999999991</v>
      </c>
      <c r="L25" s="45">
        <f t="shared" si="4"/>
        <v>32.5</v>
      </c>
      <c r="M25" s="45">
        <f t="shared" si="4"/>
        <v>0</v>
      </c>
      <c r="N25" s="45">
        <f t="shared" si="4"/>
        <v>0</v>
      </c>
      <c r="O25" s="45">
        <f t="shared" si="4"/>
        <v>0</v>
      </c>
      <c r="P25" s="45">
        <f t="shared" si="4"/>
        <v>0</v>
      </c>
      <c r="Q25" s="45">
        <f t="shared" si="4"/>
        <v>0</v>
      </c>
      <c r="R25" s="45">
        <f t="shared" si="4"/>
        <v>0</v>
      </c>
      <c r="S25" s="45">
        <f t="shared" si="4"/>
        <v>0</v>
      </c>
      <c r="T25" s="45">
        <f t="shared" si="4"/>
        <v>0</v>
      </c>
      <c r="U25" s="45">
        <f t="shared" si="4"/>
        <v>0</v>
      </c>
      <c r="V25" s="45">
        <f t="shared" si="4"/>
        <v>0</v>
      </c>
      <c r="W25" s="45">
        <f t="shared" si="4"/>
        <v>0</v>
      </c>
      <c r="X25" s="45">
        <f t="shared" si="4"/>
        <v>0</v>
      </c>
      <c r="Y25" s="46">
        <f>SUM(C25:X25)</f>
        <v>244.45400000000001</v>
      </c>
    </row>
    <row r="26" spans="1:25" x14ac:dyDescent="0.15">
      <c r="A26" s="62" t="s">
        <v>35</v>
      </c>
      <c r="B26" s="63"/>
      <c r="C26" s="47">
        <f>SUM(C24:C25)</f>
        <v>42.75</v>
      </c>
      <c r="D26" s="47">
        <f t="shared" ref="D26:X26" si="5">+D22*D23</f>
        <v>18.259999999999998</v>
      </c>
      <c r="E26" s="47">
        <f t="shared" si="5"/>
        <v>61.76</v>
      </c>
      <c r="F26" s="47">
        <f t="shared" si="5"/>
        <v>0</v>
      </c>
      <c r="G26" s="47">
        <f t="shared" si="5"/>
        <v>33.6</v>
      </c>
      <c r="H26" s="47">
        <f t="shared" si="5"/>
        <v>29.82</v>
      </c>
      <c r="I26" s="47">
        <f t="shared" si="5"/>
        <v>12.6</v>
      </c>
      <c r="J26" s="47">
        <f t="shared" si="5"/>
        <v>0.44400000000000001</v>
      </c>
      <c r="K26" s="47">
        <f t="shared" si="5"/>
        <v>98.759999999999991</v>
      </c>
      <c r="L26" s="47">
        <f t="shared" si="5"/>
        <v>32.5</v>
      </c>
      <c r="M26" s="47">
        <f t="shared" si="5"/>
        <v>58.7</v>
      </c>
      <c r="N26" s="47">
        <f t="shared" si="5"/>
        <v>9.395999999999999</v>
      </c>
      <c r="O26" s="47">
        <f t="shared" si="5"/>
        <v>7</v>
      </c>
      <c r="P26" s="47">
        <f t="shared" si="5"/>
        <v>6.21</v>
      </c>
      <c r="Q26" s="47">
        <f t="shared" si="5"/>
        <v>6.5520000000000005</v>
      </c>
      <c r="R26" s="47">
        <f t="shared" si="5"/>
        <v>0</v>
      </c>
      <c r="S26" s="47">
        <f t="shared" si="5"/>
        <v>0</v>
      </c>
      <c r="T26" s="47">
        <f t="shared" si="5"/>
        <v>0</v>
      </c>
      <c r="U26" s="47">
        <f t="shared" si="5"/>
        <v>0</v>
      </c>
      <c r="V26" s="48">
        <f t="shared" si="5"/>
        <v>0</v>
      </c>
      <c r="W26" s="48">
        <f t="shared" si="5"/>
        <v>0</v>
      </c>
      <c r="X26" s="48">
        <f t="shared" si="5"/>
        <v>0</v>
      </c>
      <c r="Y26" s="46">
        <f>SUM(C26:X26)</f>
        <v>418.35199999999998</v>
      </c>
    </row>
    <row r="27" spans="1:25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</row>
    <row r="28" spans="1:25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0"/>
    </row>
    <row r="29" spans="1:25" x14ac:dyDescent="0.15">
      <c r="A29" s="53" t="s">
        <v>36</v>
      </c>
      <c r="B29" s="53"/>
      <c r="C29" s="52"/>
      <c r="H29" s="53" t="s">
        <v>37</v>
      </c>
      <c r="I29" s="53"/>
      <c r="J29" s="53"/>
      <c r="K29" s="53"/>
      <c r="P29" s="53" t="s">
        <v>38</v>
      </c>
      <c r="Q29" s="53"/>
      <c r="R29" s="53"/>
      <c r="S29" s="53"/>
    </row>
  </sheetData>
  <mergeCells count="15">
    <mergeCell ref="B2:J2"/>
    <mergeCell ref="M2:Q2"/>
    <mergeCell ref="R2:V2"/>
    <mergeCell ref="P3:S3"/>
    <mergeCell ref="A4:B5"/>
    <mergeCell ref="C4:V4"/>
    <mergeCell ref="A29:B29"/>
    <mergeCell ref="H29:K29"/>
    <mergeCell ref="P29:S29"/>
    <mergeCell ref="A6:A9"/>
    <mergeCell ref="A10:A13"/>
    <mergeCell ref="A14:A17"/>
    <mergeCell ref="A22:B22"/>
    <mergeCell ref="A23:B23"/>
    <mergeCell ref="A26:B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topLeftCell="A10" workbookViewId="0">
      <selection activeCell="R14" sqref="R14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5703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64" t="s">
        <v>0</v>
      </c>
      <c r="C3" s="64"/>
      <c r="D3" s="64"/>
      <c r="E3" s="64"/>
      <c r="F3" s="64"/>
      <c r="G3" s="64"/>
      <c r="H3" s="64"/>
      <c r="I3" s="64"/>
      <c r="J3" s="64"/>
      <c r="L3" s="2"/>
      <c r="M3" s="65" t="s">
        <v>54</v>
      </c>
      <c r="N3" s="65"/>
      <c r="O3" s="65"/>
      <c r="P3" s="65"/>
      <c r="Q3" s="65"/>
      <c r="R3" s="65" t="s">
        <v>2</v>
      </c>
      <c r="S3" s="65"/>
      <c r="T3" s="65"/>
      <c r="U3" s="65"/>
      <c r="V3" s="65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66">
        <v>44363</v>
      </c>
      <c r="Q4" s="66"/>
      <c r="R4" s="66"/>
      <c r="S4" s="66"/>
      <c r="T4" s="5"/>
      <c r="U4" s="5"/>
      <c r="V4" s="5"/>
    </row>
    <row r="5" spans="1:25" x14ac:dyDescent="0.15">
      <c r="A5" s="67"/>
      <c r="B5" s="68"/>
      <c r="C5" s="60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1"/>
      <c r="W5" s="6"/>
      <c r="X5" s="6"/>
      <c r="Y5" s="7"/>
    </row>
    <row r="6" spans="1:25" ht="66.75" thickBot="1" x14ac:dyDescent="0.2">
      <c r="A6" s="69"/>
      <c r="B6" s="70"/>
      <c r="C6" s="8" t="s">
        <v>5</v>
      </c>
      <c r="D6" s="9" t="s">
        <v>6</v>
      </c>
      <c r="E6" s="9" t="s">
        <v>8</v>
      </c>
      <c r="F6" s="9" t="s">
        <v>40</v>
      </c>
      <c r="G6" s="9" t="s">
        <v>14</v>
      </c>
      <c r="H6" s="9" t="s">
        <v>9</v>
      </c>
      <c r="I6" s="9" t="s">
        <v>10</v>
      </c>
      <c r="J6" s="9" t="s">
        <v>55</v>
      </c>
      <c r="K6" s="9" t="s">
        <v>56</v>
      </c>
      <c r="L6" s="9" t="s">
        <v>15</v>
      </c>
      <c r="M6" s="9" t="s">
        <v>57</v>
      </c>
      <c r="N6" s="9" t="s">
        <v>58</v>
      </c>
      <c r="O6" s="9" t="s">
        <v>47</v>
      </c>
      <c r="P6" s="9" t="s">
        <v>13</v>
      </c>
      <c r="Q6" s="9" t="s">
        <v>45</v>
      </c>
      <c r="R6" s="9" t="s">
        <v>59</v>
      </c>
      <c r="S6" s="9"/>
      <c r="T6" s="9"/>
      <c r="U6" s="9"/>
      <c r="V6" s="10"/>
      <c r="W6" s="10"/>
      <c r="X6" s="10"/>
      <c r="Y6" s="7"/>
    </row>
    <row r="7" spans="1:25" x14ac:dyDescent="0.15">
      <c r="A7" s="54" t="s">
        <v>48</v>
      </c>
      <c r="B7" s="11" t="s">
        <v>60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80</v>
      </c>
      <c r="O7" s="12"/>
      <c r="P7" s="12"/>
      <c r="Q7" s="12"/>
      <c r="R7" s="12"/>
      <c r="S7" s="12"/>
      <c r="T7" s="12"/>
      <c r="U7" s="12"/>
      <c r="V7" s="13"/>
      <c r="W7" s="13"/>
      <c r="X7" s="13"/>
      <c r="Y7" s="7"/>
    </row>
    <row r="8" spans="1:25" x14ac:dyDescent="0.15">
      <c r="A8" s="55"/>
      <c r="B8" s="14" t="s">
        <v>61</v>
      </c>
      <c r="C8" s="15"/>
      <c r="D8" s="15"/>
      <c r="E8" s="15"/>
      <c r="F8" s="15">
        <v>3</v>
      </c>
      <c r="G8" s="15"/>
      <c r="H8" s="15"/>
      <c r="I8" s="15"/>
      <c r="J8" s="15"/>
      <c r="K8" s="15"/>
      <c r="L8" s="15"/>
      <c r="M8" s="15">
        <v>1</v>
      </c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7"/>
    </row>
    <row r="9" spans="1:25" x14ac:dyDescent="0.15">
      <c r="A9" s="55"/>
      <c r="B9" s="14" t="s">
        <v>78</v>
      </c>
      <c r="C9" s="15"/>
      <c r="D9" s="15"/>
      <c r="E9" s="15">
        <v>15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7"/>
    </row>
    <row r="10" spans="1:25" ht="11.25" thickBot="1" x14ac:dyDescent="0.2">
      <c r="A10" s="56"/>
      <c r="B10" s="17" t="s">
        <v>63</v>
      </c>
      <c r="C10" s="18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7"/>
    </row>
    <row r="11" spans="1:25" x14ac:dyDescent="0.15">
      <c r="A11" s="54" t="s">
        <v>22</v>
      </c>
      <c r="B11" s="11" t="s">
        <v>64</v>
      </c>
      <c r="C11" s="12"/>
      <c r="D11" s="12">
        <v>3</v>
      </c>
      <c r="E11" s="12"/>
      <c r="F11" s="12"/>
      <c r="G11" s="12"/>
      <c r="H11" s="12">
        <v>40</v>
      </c>
      <c r="I11" s="12">
        <v>50</v>
      </c>
      <c r="J11" s="12">
        <v>10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7"/>
    </row>
    <row r="12" spans="1:25" x14ac:dyDescent="0.15">
      <c r="A12" s="55"/>
      <c r="B12" s="14" t="s">
        <v>65</v>
      </c>
      <c r="C12" s="15"/>
      <c r="D12" s="15"/>
      <c r="E12" s="15"/>
      <c r="F12" s="15">
        <v>13</v>
      </c>
      <c r="G12" s="15"/>
      <c r="H12" s="15"/>
      <c r="I12" s="15"/>
      <c r="J12" s="15"/>
      <c r="K12" s="15"/>
      <c r="L12" s="15">
        <v>250</v>
      </c>
      <c r="M12" s="15"/>
      <c r="N12" s="15"/>
      <c r="O12" s="15"/>
      <c r="P12" s="15">
        <v>3</v>
      </c>
      <c r="Q12" s="15"/>
      <c r="R12" s="15"/>
      <c r="S12" s="15"/>
      <c r="T12" s="15"/>
      <c r="U12" s="15"/>
      <c r="V12" s="16"/>
      <c r="W12" s="16"/>
      <c r="X12" s="16"/>
      <c r="Y12" s="7"/>
    </row>
    <row r="13" spans="1:25" x14ac:dyDescent="0.15">
      <c r="A13" s="55"/>
      <c r="B13" s="14" t="s">
        <v>66</v>
      </c>
      <c r="C13" s="15">
        <v>70</v>
      </c>
      <c r="D13" s="15"/>
      <c r="E13" s="15">
        <v>15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7"/>
    </row>
    <row r="14" spans="1:25" ht="11.25" thickBot="1" x14ac:dyDescent="0.2">
      <c r="A14" s="56"/>
      <c r="B14" s="17" t="s">
        <v>67</v>
      </c>
      <c r="C14" s="18">
        <v>10</v>
      </c>
      <c r="D14" s="18">
        <v>10</v>
      </c>
      <c r="E14" s="18"/>
      <c r="F14" s="18"/>
      <c r="G14" s="18"/>
      <c r="H14" s="18"/>
      <c r="I14" s="18"/>
      <c r="J14" s="18"/>
      <c r="K14" s="18">
        <v>5</v>
      </c>
      <c r="L14" s="18"/>
      <c r="M14" s="18"/>
      <c r="N14" s="18"/>
      <c r="O14" s="18"/>
      <c r="P14" s="18"/>
      <c r="Q14" s="18"/>
      <c r="R14" s="18">
        <v>50</v>
      </c>
      <c r="S14" s="18"/>
      <c r="T14" s="18"/>
      <c r="U14" s="18"/>
      <c r="V14" s="19"/>
      <c r="W14" s="19"/>
      <c r="X14" s="19"/>
      <c r="Y14" s="7"/>
    </row>
    <row r="15" spans="1:25" x14ac:dyDescent="0.15">
      <c r="A15" s="54" t="s">
        <v>27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7"/>
    </row>
    <row r="16" spans="1:25" x14ac:dyDescent="0.15">
      <c r="A16" s="55"/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4"/>
      <c r="W16" s="24"/>
      <c r="X16" s="24"/>
      <c r="Y16" s="7"/>
    </row>
    <row r="17" spans="1:25" x14ac:dyDescent="0.15">
      <c r="A17" s="55"/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4"/>
      <c r="W17" s="24"/>
      <c r="X17" s="24"/>
      <c r="Y17" s="7"/>
    </row>
    <row r="18" spans="1:25" ht="11.25" thickBot="1" x14ac:dyDescent="0.2">
      <c r="A18" s="5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7"/>
    </row>
    <row r="19" spans="1:25" ht="11.25" thickBot="1" x14ac:dyDescent="0.2">
      <c r="A19" s="28">
        <f>SUM(C4)</f>
        <v>1</v>
      </c>
      <c r="B19" s="29" t="s">
        <v>28</v>
      </c>
      <c r="C19" s="30">
        <f>SUM(C7:C10)</f>
        <v>70</v>
      </c>
      <c r="D19" s="30">
        <f t="shared" ref="D19:X19" si="0">SUM(D7:D10)</f>
        <v>0</v>
      </c>
      <c r="E19" s="30">
        <f t="shared" si="0"/>
        <v>15</v>
      </c>
      <c r="F19" s="30">
        <f t="shared" si="0"/>
        <v>3</v>
      </c>
      <c r="G19" s="30">
        <f t="shared" si="0"/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1</v>
      </c>
      <c r="N19" s="30">
        <f t="shared" si="0"/>
        <v>80</v>
      </c>
      <c r="O19" s="30">
        <f t="shared" si="0"/>
        <v>0</v>
      </c>
      <c r="P19" s="30">
        <f t="shared" si="0"/>
        <v>0</v>
      </c>
      <c r="Q19" s="30">
        <f t="shared" si="0"/>
        <v>0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0</v>
      </c>
      <c r="Y19" s="7"/>
    </row>
    <row r="20" spans="1:25" x14ac:dyDescent="0.15">
      <c r="A20" s="31"/>
      <c r="B20" s="32" t="s">
        <v>29</v>
      </c>
      <c r="C20" s="33">
        <f>SUM(A19*C19)/1000</f>
        <v>7.0000000000000007E-2</v>
      </c>
      <c r="D20" s="33">
        <f>+(A19*D19)/1000</f>
        <v>0</v>
      </c>
      <c r="E20" s="33">
        <f>+(A19*E19)/1000</f>
        <v>1.4999999999999999E-2</v>
      </c>
      <c r="F20" s="33">
        <f>+(A19*F19)/1000</f>
        <v>3.0000000000000001E-3</v>
      </c>
      <c r="G20" s="33">
        <f>+(A19*G19)/1000</f>
        <v>0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</f>
        <v>1</v>
      </c>
      <c r="N20" s="33">
        <f>+(A19*N19)/1000</f>
        <v>0.08</v>
      </c>
      <c r="O20" s="33">
        <f>+(A19*O19)/1000</f>
        <v>0</v>
      </c>
      <c r="P20" s="33">
        <f>+(A19*P19)/1000</f>
        <v>0</v>
      </c>
      <c r="Q20" s="33">
        <f>+(A19*Q19)/1000</f>
        <v>0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3">
        <f>+(A19*W19)/1000</f>
        <v>0</v>
      </c>
      <c r="X20" s="33">
        <f>+(A19*X19)/1000</f>
        <v>0</v>
      </c>
      <c r="Y20" s="7"/>
    </row>
    <row r="21" spans="1:25" x14ac:dyDescent="0.15">
      <c r="A21" s="28">
        <f>SUM(D4)</f>
        <v>1</v>
      </c>
      <c r="B21" s="32" t="s">
        <v>30</v>
      </c>
      <c r="C21" s="34">
        <f>SUM(C11:C14)</f>
        <v>80</v>
      </c>
      <c r="D21" s="34">
        <f t="shared" ref="D21:X21" si="1">SUM(D11:D14)</f>
        <v>13</v>
      </c>
      <c r="E21" s="34">
        <f t="shared" si="1"/>
        <v>15</v>
      </c>
      <c r="F21" s="34">
        <f t="shared" si="1"/>
        <v>13</v>
      </c>
      <c r="G21" s="34">
        <f t="shared" si="1"/>
        <v>0</v>
      </c>
      <c r="H21" s="34">
        <f t="shared" si="1"/>
        <v>40</v>
      </c>
      <c r="I21" s="34">
        <f t="shared" si="1"/>
        <v>50</v>
      </c>
      <c r="J21" s="34">
        <f t="shared" si="1"/>
        <v>10</v>
      </c>
      <c r="K21" s="34">
        <f t="shared" si="1"/>
        <v>5</v>
      </c>
      <c r="L21" s="34">
        <f t="shared" si="1"/>
        <v>250</v>
      </c>
      <c r="M21" s="34">
        <f t="shared" si="1"/>
        <v>0</v>
      </c>
      <c r="N21" s="34">
        <f t="shared" si="1"/>
        <v>0</v>
      </c>
      <c r="O21" s="34">
        <f t="shared" si="1"/>
        <v>0</v>
      </c>
      <c r="P21" s="34">
        <f t="shared" si="1"/>
        <v>3</v>
      </c>
      <c r="Q21" s="34">
        <f t="shared" si="1"/>
        <v>0</v>
      </c>
      <c r="R21" s="34">
        <f t="shared" si="1"/>
        <v>50</v>
      </c>
      <c r="S21" s="34">
        <f t="shared" si="1"/>
        <v>0</v>
      </c>
      <c r="T21" s="34">
        <f t="shared" si="1"/>
        <v>0</v>
      </c>
      <c r="U21" s="34">
        <f t="shared" si="1"/>
        <v>0</v>
      </c>
      <c r="V21" s="34">
        <f t="shared" si="1"/>
        <v>0</v>
      </c>
      <c r="W21" s="34">
        <f t="shared" si="1"/>
        <v>0</v>
      </c>
      <c r="X21" s="34">
        <f t="shared" si="1"/>
        <v>0</v>
      </c>
      <c r="Y21" s="7"/>
    </row>
    <row r="22" spans="1:25" ht="11.25" thickBot="1" x14ac:dyDescent="0.2">
      <c r="A22" s="35"/>
      <c r="B22" s="36" t="s">
        <v>31</v>
      </c>
      <c r="C22" s="37">
        <f>SUM(A21*C21)/1000</f>
        <v>0.08</v>
      </c>
      <c r="D22" s="37">
        <f>+(A21*D21)/1000</f>
        <v>1.2999999999999999E-2</v>
      </c>
      <c r="E22" s="37">
        <f>+(A21*E21)/1000</f>
        <v>1.4999999999999999E-2</v>
      </c>
      <c r="F22" s="37">
        <f>+(A21*F21)/1000</f>
        <v>1.2999999999999999E-2</v>
      </c>
      <c r="G22" s="37">
        <f>+(A21*G21)/1000</f>
        <v>0</v>
      </c>
      <c r="H22" s="37">
        <f>+(A21*H21)/1000</f>
        <v>0.04</v>
      </c>
      <c r="I22" s="37">
        <f>+(A21*I21)/1000</f>
        <v>0.05</v>
      </c>
      <c r="J22" s="37">
        <f>+(A21*J21)/1000</f>
        <v>0.01</v>
      </c>
      <c r="K22" s="37">
        <f>+(A21*K21)/1000</f>
        <v>5.0000000000000001E-3</v>
      </c>
      <c r="L22" s="37">
        <f>+(A21*L21)/1000</f>
        <v>0.25</v>
      </c>
      <c r="M22" s="37">
        <f>+(A21*M21)/1000</f>
        <v>0</v>
      </c>
      <c r="N22" s="37">
        <f>+(A21*N21)/1000</f>
        <v>0</v>
      </c>
      <c r="O22" s="37">
        <f>+(A21*O21)/1000</f>
        <v>0</v>
      </c>
      <c r="P22" s="37">
        <f>+(A21*P21)/1000</f>
        <v>3.0000000000000001E-3</v>
      </c>
      <c r="Q22" s="37">
        <f>+(A21*Q21)/1000</f>
        <v>0</v>
      </c>
      <c r="R22" s="37">
        <f>+(A21*R21)/1000</f>
        <v>0.05</v>
      </c>
      <c r="S22" s="37">
        <f>+(A21*S21)/1000</f>
        <v>0</v>
      </c>
      <c r="T22" s="37">
        <f>+(A21*T21)/1000</f>
        <v>0</v>
      </c>
      <c r="U22" s="37">
        <f>+(A21*U21)/1000</f>
        <v>0</v>
      </c>
      <c r="V22" s="38">
        <f>+(A21*V21)/1000</f>
        <v>0</v>
      </c>
      <c r="W22" s="38">
        <f>+(A21*W21)/1000</f>
        <v>0</v>
      </c>
      <c r="X22" s="38">
        <f>+(A21*X21)/1000</f>
        <v>0</v>
      </c>
      <c r="Y22" s="7"/>
    </row>
    <row r="23" spans="1:25" x14ac:dyDescent="0.15">
      <c r="A23" s="58" t="s">
        <v>32</v>
      </c>
      <c r="B23" s="59"/>
      <c r="C23" s="39">
        <f>+C22+C20</f>
        <v>0.15000000000000002</v>
      </c>
      <c r="D23" s="39">
        <f t="shared" ref="D23:X23" si="2">+D22+D20</f>
        <v>1.2999999999999999E-2</v>
      </c>
      <c r="E23" s="39">
        <f t="shared" si="2"/>
        <v>0.03</v>
      </c>
      <c r="F23" s="39">
        <f t="shared" si="2"/>
        <v>1.6E-2</v>
      </c>
      <c r="G23" s="39">
        <f t="shared" si="2"/>
        <v>0</v>
      </c>
      <c r="H23" s="39">
        <f t="shared" si="2"/>
        <v>0.04</v>
      </c>
      <c r="I23" s="39">
        <f t="shared" si="2"/>
        <v>0.05</v>
      </c>
      <c r="J23" s="39">
        <f t="shared" si="2"/>
        <v>0.01</v>
      </c>
      <c r="K23" s="39">
        <f t="shared" si="2"/>
        <v>5.0000000000000001E-3</v>
      </c>
      <c r="L23" s="39">
        <f t="shared" si="2"/>
        <v>0.25</v>
      </c>
      <c r="M23" s="39">
        <f t="shared" si="2"/>
        <v>1</v>
      </c>
      <c r="N23" s="39">
        <f t="shared" si="2"/>
        <v>0.08</v>
      </c>
      <c r="O23" s="39">
        <f t="shared" si="2"/>
        <v>0</v>
      </c>
      <c r="P23" s="39">
        <f t="shared" si="2"/>
        <v>3.0000000000000001E-3</v>
      </c>
      <c r="Q23" s="39">
        <f t="shared" si="2"/>
        <v>0</v>
      </c>
      <c r="R23" s="39">
        <f t="shared" si="2"/>
        <v>0.05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7"/>
    </row>
    <row r="24" spans="1:25" x14ac:dyDescent="0.15">
      <c r="A24" s="60" t="s">
        <v>33</v>
      </c>
      <c r="B24" s="61"/>
      <c r="C24" s="41">
        <v>285</v>
      </c>
      <c r="D24" s="41">
        <v>830</v>
      </c>
      <c r="E24" s="41">
        <v>1544</v>
      </c>
      <c r="F24" s="41">
        <v>3000</v>
      </c>
      <c r="G24" s="41">
        <v>150</v>
      </c>
      <c r="H24" s="41">
        <v>387</v>
      </c>
      <c r="I24" s="41">
        <v>280</v>
      </c>
      <c r="J24" s="41">
        <v>497</v>
      </c>
      <c r="K24" s="41">
        <v>244</v>
      </c>
      <c r="L24" s="41">
        <v>150</v>
      </c>
      <c r="M24" s="41">
        <v>70</v>
      </c>
      <c r="N24" s="41">
        <v>298</v>
      </c>
      <c r="O24" s="41">
        <v>447</v>
      </c>
      <c r="P24" s="41">
        <v>148</v>
      </c>
      <c r="Q24" s="41">
        <v>345</v>
      </c>
      <c r="R24" s="41">
        <v>1587</v>
      </c>
      <c r="S24" s="41"/>
      <c r="T24" s="41"/>
      <c r="U24" s="41"/>
      <c r="V24" s="42"/>
      <c r="W24" s="42"/>
      <c r="X24" s="42"/>
      <c r="Y24" s="7"/>
    </row>
    <row r="25" spans="1:25" x14ac:dyDescent="0.15">
      <c r="A25" s="43">
        <f>SUM(A19)</f>
        <v>1</v>
      </c>
      <c r="B25" s="44" t="s">
        <v>34</v>
      </c>
      <c r="C25" s="45">
        <f>SUM(C20*C24)</f>
        <v>19.950000000000003</v>
      </c>
      <c r="D25" s="45">
        <f>SUM(D20*D24)</f>
        <v>0</v>
      </c>
      <c r="E25" s="45">
        <f t="shared" ref="E25:X25" si="3">SUM(E20*E24)</f>
        <v>23.16</v>
      </c>
      <c r="F25" s="45">
        <f t="shared" si="3"/>
        <v>9</v>
      </c>
      <c r="G25" s="45">
        <f t="shared" si="3"/>
        <v>0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70</v>
      </c>
      <c r="N25" s="45">
        <f t="shared" si="3"/>
        <v>23.84</v>
      </c>
      <c r="O25" s="45">
        <f t="shared" si="3"/>
        <v>0</v>
      </c>
      <c r="P25" s="45">
        <f t="shared" si="3"/>
        <v>0</v>
      </c>
      <c r="Q25" s="45">
        <f t="shared" si="3"/>
        <v>0</v>
      </c>
      <c r="R25" s="45">
        <f t="shared" si="3"/>
        <v>0</v>
      </c>
      <c r="S25" s="45">
        <f t="shared" si="3"/>
        <v>0</v>
      </c>
      <c r="T25" s="45">
        <f t="shared" si="3"/>
        <v>0</v>
      </c>
      <c r="U25" s="45">
        <f t="shared" si="3"/>
        <v>0</v>
      </c>
      <c r="V25" s="45">
        <f t="shared" si="3"/>
        <v>0</v>
      </c>
      <c r="W25" s="45">
        <f t="shared" si="3"/>
        <v>0</v>
      </c>
      <c r="X25" s="45">
        <f t="shared" si="3"/>
        <v>0</v>
      </c>
      <c r="Y25" s="46">
        <f>SUM(C25:X25)</f>
        <v>145.94999999999999</v>
      </c>
    </row>
    <row r="26" spans="1:25" x14ac:dyDescent="0.15">
      <c r="A26" s="43">
        <f>SUM(A21)</f>
        <v>1</v>
      </c>
      <c r="B26" s="44" t="s">
        <v>34</v>
      </c>
      <c r="C26" s="45">
        <f>SUM(C22*C24)</f>
        <v>22.8</v>
      </c>
      <c r="D26" s="45">
        <f>SUM(D22*D24)</f>
        <v>10.79</v>
      </c>
      <c r="E26" s="45">
        <f t="shared" ref="E26:X26" si="4">SUM(E22*E24)</f>
        <v>23.16</v>
      </c>
      <c r="F26" s="45">
        <f t="shared" si="4"/>
        <v>39</v>
      </c>
      <c r="G26" s="45">
        <f t="shared" si="4"/>
        <v>0</v>
      </c>
      <c r="H26" s="45">
        <f t="shared" si="4"/>
        <v>15.48</v>
      </c>
      <c r="I26" s="45">
        <f t="shared" si="4"/>
        <v>14</v>
      </c>
      <c r="J26" s="45">
        <f t="shared" si="4"/>
        <v>4.97</v>
      </c>
      <c r="K26" s="45">
        <f t="shared" si="4"/>
        <v>1.22</v>
      </c>
      <c r="L26" s="45">
        <f t="shared" si="4"/>
        <v>37.5</v>
      </c>
      <c r="M26" s="45">
        <f t="shared" si="4"/>
        <v>0</v>
      </c>
      <c r="N26" s="45">
        <f t="shared" si="4"/>
        <v>0</v>
      </c>
      <c r="O26" s="45">
        <f t="shared" si="4"/>
        <v>0</v>
      </c>
      <c r="P26" s="45">
        <f t="shared" si="4"/>
        <v>0.44400000000000001</v>
      </c>
      <c r="Q26" s="45">
        <f t="shared" si="4"/>
        <v>0</v>
      </c>
      <c r="R26" s="45">
        <f t="shared" si="4"/>
        <v>79.350000000000009</v>
      </c>
      <c r="S26" s="45">
        <f t="shared" si="4"/>
        <v>0</v>
      </c>
      <c r="T26" s="45">
        <f t="shared" si="4"/>
        <v>0</v>
      </c>
      <c r="U26" s="45">
        <f t="shared" si="4"/>
        <v>0</v>
      </c>
      <c r="V26" s="45">
        <f t="shared" si="4"/>
        <v>0</v>
      </c>
      <c r="W26" s="45">
        <f t="shared" si="4"/>
        <v>0</v>
      </c>
      <c r="X26" s="45">
        <f t="shared" si="4"/>
        <v>0</v>
      </c>
      <c r="Y26" s="46">
        <f>SUM(C26:X26)</f>
        <v>248.714</v>
      </c>
    </row>
    <row r="27" spans="1:25" x14ac:dyDescent="0.15">
      <c r="A27" s="62" t="s">
        <v>35</v>
      </c>
      <c r="B27" s="63"/>
      <c r="C27" s="47">
        <f>SUM(C25:C26)</f>
        <v>42.75</v>
      </c>
      <c r="D27" s="47">
        <f t="shared" ref="D27:X27" si="5">SUM(D25:D26)</f>
        <v>10.79</v>
      </c>
      <c r="E27" s="47">
        <f t="shared" si="5"/>
        <v>46.32</v>
      </c>
      <c r="F27" s="47">
        <f t="shared" si="5"/>
        <v>48</v>
      </c>
      <c r="G27" s="47">
        <f t="shared" si="5"/>
        <v>0</v>
      </c>
      <c r="H27" s="47">
        <f t="shared" si="5"/>
        <v>15.48</v>
      </c>
      <c r="I27" s="47">
        <f t="shared" si="5"/>
        <v>14</v>
      </c>
      <c r="J27" s="47">
        <f t="shared" si="5"/>
        <v>4.97</v>
      </c>
      <c r="K27" s="47">
        <f t="shared" si="5"/>
        <v>1.22</v>
      </c>
      <c r="L27" s="47">
        <f t="shared" si="5"/>
        <v>37.5</v>
      </c>
      <c r="M27" s="47">
        <f t="shared" si="5"/>
        <v>70</v>
      </c>
      <c r="N27" s="47">
        <f t="shared" si="5"/>
        <v>23.84</v>
      </c>
      <c r="O27" s="47">
        <f t="shared" si="5"/>
        <v>0</v>
      </c>
      <c r="P27" s="47">
        <f t="shared" si="5"/>
        <v>0.44400000000000001</v>
      </c>
      <c r="Q27" s="47">
        <f t="shared" si="5"/>
        <v>0</v>
      </c>
      <c r="R27" s="47">
        <f t="shared" si="5"/>
        <v>79.350000000000009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6">
        <f>SUM(C27:X27)</f>
        <v>394.66399999999999</v>
      </c>
    </row>
    <row r="28" spans="1:25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spans="1:25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</row>
    <row r="30" spans="1:25" x14ac:dyDescent="0.15">
      <c r="A30" s="53" t="s">
        <v>36</v>
      </c>
      <c r="B30" s="53"/>
      <c r="C30" s="52"/>
      <c r="H30" s="53" t="s">
        <v>37</v>
      </c>
      <c r="I30" s="53"/>
      <c r="J30" s="53"/>
      <c r="K30" s="53"/>
      <c r="P30" s="53" t="s">
        <v>38</v>
      </c>
      <c r="Q30" s="53"/>
      <c r="R30" s="53"/>
      <c r="S30" s="53"/>
    </row>
  </sheetData>
  <mergeCells count="15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workbookViewId="0">
      <selection activeCell="I16" sqref="I16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5703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64" t="s">
        <v>0</v>
      </c>
      <c r="C3" s="64"/>
      <c r="D3" s="64"/>
      <c r="E3" s="64"/>
      <c r="F3" s="64"/>
      <c r="G3" s="64"/>
      <c r="H3" s="64"/>
      <c r="I3" s="64"/>
      <c r="J3" s="64"/>
      <c r="L3" s="2"/>
      <c r="M3" s="65" t="s">
        <v>54</v>
      </c>
      <c r="N3" s="65"/>
      <c r="O3" s="65"/>
      <c r="P3" s="65"/>
      <c r="Q3" s="65"/>
      <c r="R3" s="65" t="s">
        <v>2</v>
      </c>
      <c r="S3" s="65"/>
      <c r="T3" s="65"/>
      <c r="U3" s="65"/>
      <c r="V3" s="65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66">
        <v>44364</v>
      </c>
      <c r="Q4" s="66"/>
      <c r="R4" s="66"/>
      <c r="S4" s="66"/>
      <c r="T4" s="5"/>
      <c r="U4" s="5"/>
      <c r="V4" s="5"/>
    </row>
    <row r="5" spans="1:25" x14ac:dyDescent="0.15">
      <c r="A5" s="67"/>
      <c r="B5" s="68"/>
      <c r="C5" s="60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1"/>
      <c r="W5" s="6"/>
      <c r="X5" s="6"/>
      <c r="Y5" s="7"/>
    </row>
    <row r="6" spans="1:25" ht="54.75" thickBot="1" x14ac:dyDescent="0.2">
      <c r="A6" s="69"/>
      <c r="B6" s="70"/>
      <c r="C6" s="8" t="s">
        <v>5</v>
      </c>
      <c r="D6" s="9" t="s">
        <v>6</v>
      </c>
      <c r="E6" s="9" t="s">
        <v>8</v>
      </c>
      <c r="F6" s="9" t="s">
        <v>17</v>
      </c>
      <c r="G6" s="9" t="s">
        <v>46</v>
      </c>
      <c r="H6" s="9" t="s">
        <v>42</v>
      </c>
      <c r="I6" s="9" t="s">
        <v>10</v>
      </c>
      <c r="J6" s="9" t="s">
        <v>16</v>
      </c>
      <c r="K6" s="9" t="s">
        <v>56</v>
      </c>
      <c r="L6" s="9" t="s">
        <v>74</v>
      </c>
      <c r="M6" s="9" t="s">
        <v>44</v>
      </c>
      <c r="N6" s="9" t="s">
        <v>58</v>
      </c>
      <c r="O6" s="9" t="s">
        <v>47</v>
      </c>
      <c r="P6" s="9" t="s">
        <v>13</v>
      </c>
      <c r="Q6" s="9" t="s">
        <v>45</v>
      </c>
      <c r="R6" s="9"/>
      <c r="S6" s="9"/>
      <c r="T6" s="9"/>
      <c r="U6" s="9"/>
      <c r="V6" s="10"/>
      <c r="W6" s="10"/>
      <c r="X6" s="10"/>
      <c r="Y6" s="7"/>
    </row>
    <row r="7" spans="1:25" x14ac:dyDescent="0.15">
      <c r="A7" s="54" t="s">
        <v>48</v>
      </c>
      <c r="B7" s="11" t="s">
        <v>60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100</v>
      </c>
      <c r="O7" s="12"/>
      <c r="P7" s="12"/>
      <c r="Q7" s="12"/>
      <c r="R7" s="12"/>
      <c r="S7" s="12"/>
      <c r="T7" s="12"/>
      <c r="U7" s="12"/>
      <c r="V7" s="13"/>
      <c r="W7" s="13"/>
      <c r="X7" s="13"/>
      <c r="Y7" s="7"/>
    </row>
    <row r="8" spans="1:25" x14ac:dyDescent="0.15">
      <c r="A8" s="55"/>
      <c r="B8" s="14" t="s">
        <v>73</v>
      </c>
      <c r="C8" s="15"/>
      <c r="D8" s="15">
        <v>5</v>
      </c>
      <c r="E8" s="15"/>
      <c r="F8" s="15">
        <v>25</v>
      </c>
      <c r="G8" s="15">
        <v>28</v>
      </c>
      <c r="H8" s="15"/>
      <c r="I8" s="15"/>
      <c r="J8" s="15"/>
      <c r="K8" s="15"/>
      <c r="L8" s="15"/>
      <c r="M8" s="15">
        <f>1/10</f>
        <v>0.1</v>
      </c>
      <c r="N8" s="15"/>
      <c r="O8" s="15"/>
      <c r="P8" s="15"/>
      <c r="Q8" s="15">
        <v>18</v>
      </c>
      <c r="R8" s="15"/>
      <c r="S8" s="15"/>
      <c r="T8" s="15"/>
      <c r="U8" s="15"/>
      <c r="V8" s="16"/>
      <c r="W8" s="16"/>
      <c r="X8" s="16"/>
      <c r="Y8" s="7"/>
    </row>
    <row r="9" spans="1:25" x14ac:dyDescent="0.15">
      <c r="A9" s="55"/>
      <c r="B9" s="14" t="s">
        <v>78</v>
      </c>
      <c r="C9" s="15"/>
      <c r="D9" s="15"/>
      <c r="E9" s="15">
        <v>20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16"/>
      <c r="X9" s="16"/>
      <c r="Y9" s="7"/>
    </row>
    <row r="10" spans="1:25" ht="11.25" thickBot="1" x14ac:dyDescent="0.2">
      <c r="A10" s="56"/>
      <c r="B10" s="17" t="s">
        <v>63</v>
      </c>
      <c r="C10" s="18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7"/>
    </row>
    <row r="11" spans="1:25" x14ac:dyDescent="0.15">
      <c r="A11" s="54" t="s">
        <v>22</v>
      </c>
      <c r="B11" s="11" t="s">
        <v>72</v>
      </c>
      <c r="C11" s="12"/>
      <c r="D11" s="12"/>
      <c r="E11" s="12"/>
      <c r="F11" s="12">
        <v>50</v>
      </c>
      <c r="G11" s="12"/>
      <c r="H11" s="12"/>
      <c r="I11" s="12">
        <v>70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7"/>
    </row>
    <row r="12" spans="1:25" x14ac:dyDescent="0.15">
      <c r="A12" s="55"/>
      <c r="B12" s="14" t="s">
        <v>69</v>
      </c>
      <c r="C12" s="15"/>
      <c r="D12" s="15">
        <v>7</v>
      </c>
      <c r="E12" s="15"/>
      <c r="F12" s="15"/>
      <c r="G12" s="15"/>
      <c r="H12" s="15">
        <v>50</v>
      </c>
      <c r="I12" s="15"/>
      <c r="J12" s="15">
        <v>10</v>
      </c>
      <c r="K12" s="15">
        <v>7</v>
      </c>
      <c r="L12" s="15"/>
      <c r="M12" s="15"/>
      <c r="N12" s="15"/>
      <c r="O12" s="15"/>
      <c r="P12" s="15">
        <v>3</v>
      </c>
      <c r="Q12" s="15"/>
      <c r="R12" s="15"/>
      <c r="S12" s="15"/>
      <c r="T12" s="15"/>
      <c r="U12" s="15"/>
      <c r="V12" s="16"/>
      <c r="W12" s="16"/>
      <c r="X12" s="16"/>
      <c r="Y12" s="7"/>
    </row>
    <row r="13" spans="1:25" x14ac:dyDescent="0.15">
      <c r="A13" s="55"/>
      <c r="B13" s="14" t="s">
        <v>70</v>
      </c>
      <c r="C13" s="15"/>
      <c r="D13" s="15">
        <v>15</v>
      </c>
      <c r="E13" s="15"/>
      <c r="F13" s="15"/>
      <c r="G13" s="15"/>
      <c r="H13" s="15"/>
      <c r="I13" s="15"/>
      <c r="J13" s="15"/>
      <c r="K13" s="15"/>
      <c r="L13" s="15">
        <v>50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7"/>
    </row>
    <row r="14" spans="1:25" ht="11.25" thickBot="1" x14ac:dyDescent="0.2">
      <c r="A14" s="56"/>
      <c r="B14" s="17" t="s">
        <v>71</v>
      </c>
      <c r="C14" s="18">
        <v>70</v>
      </c>
      <c r="D14" s="18"/>
      <c r="E14" s="18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7"/>
    </row>
    <row r="15" spans="1:25" x14ac:dyDescent="0.15">
      <c r="A15" s="54" t="s">
        <v>27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7"/>
    </row>
    <row r="16" spans="1:25" x14ac:dyDescent="0.15">
      <c r="A16" s="55"/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4"/>
      <c r="W16" s="24"/>
      <c r="X16" s="24"/>
      <c r="Y16" s="7"/>
    </row>
    <row r="17" spans="1:25" x14ac:dyDescent="0.15">
      <c r="A17" s="55"/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4"/>
      <c r="W17" s="24"/>
      <c r="X17" s="24"/>
      <c r="Y17" s="7"/>
    </row>
    <row r="18" spans="1:25" ht="11.25" thickBot="1" x14ac:dyDescent="0.2">
      <c r="A18" s="5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7"/>
    </row>
    <row r="19" spans="1:25" ht="11.25" thickBot="1" x14ac:dyDescent="0.2">
      <c r="A19" s="28">
        <f>SUM(C4)</f>
        <v>1</v>
      </c>
      <c r="B19" s="29" t="s">
        <v>28</v>
      </c>
      <c r="C19" s="30">
        <f>SUM(C7:C10)</f>
        <v>70</v>
      </c>
      <c r="D19" s="30">
        <f t="shared" ref="D19:X19" si="0">SUM(D7:D10)</f>
        <v>5</v>
      </c>
      <c r="E19" s="30">
        <f t="shared" si="0"/>
        <v>20</v>
      </c>
      <c r="F19" s="30">
        <f t="shared" si="0"/>
        <v>25</v>
      </c>
      <c r="G19" s="30">
        <f t="shared" si="0"/>
        <v>28</v>
      </c>
      <c r="H19" s="30">
        <f t="shared" si="0"/>
        <v>0</v>
      </c>
      <c r="I19" s="30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0.1</v>
      </c>
      <c r="N19" s="30">
        <f t="shared" si="0"/>
        <v>100</v>
      </c>
      <c r="O19" s="30">
        <f t="shared" si="0"/>
        <v>0</v>
      </c>
      <c r="P19" s="30">
        <f t="shared" si="0"/>
        <v>0</v>
      </c>
      <c r="Q19" s="30">
        <f t="shared" si="0"/>
        <v>18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0</v>
      </c>
      <c r="Y19" s="7"/>
    </row>
    <row r="20" spans="1:25" x14ac:dyDescent="0.15">
      <c r="A20" s="31"/>
      <c r="B20" s="32" t="s">
        <v>29</v>
      </c>
      <c r="C20" s="33">
        <f>SUM(A19*C19)/1000</f>
        <v>7.0000000000000007E-2</v>
      </c>
      <c r="D20" s="33">
        <f>+(A19*D19)/1000</f>
        <v>5.0000000000000001E-3</v>
      </c>
      <c r="E20" s="33">
        <f>+(A19*E19)/1000</f>
        <v>0.02</v>
      </c>
      <c r="F20" s="33">
        <f>+(A19*F19)/1000</f>
        <v>2.5000000000000001E-2</v>
      </c>
      <c r="G20" s="33">
        <f>+(A19*G19)/1000</f>
        <v>2.8000000000000001E-2</v>
      </c>
      <c r="H20" s="33">
        <f>+(A19*H19)/1000</f>
        <v>0</v>
      </c>
      <c r="I20" s="33">
        <f>+(A19*I19)/1000</f>
        <v>0</v>
      </c>
      <c r="J20" s="33">
        <f>+(A19*J19)/1000</f>
        <v>0</v>
      </c>
      <c r="K20" s="33">
        <f>+(A19*K19)/1000</f>
        <v>0</v>
      </c>
      <c r="L20" s="33">
        <f>+(A19*L19)/1000</f>
        <v>0</v>
      </c>
      <c r="M20" s="33">
        <f>+(A19*M19)</f>
        <v>0.1</v>
      </c>
      <c r="N20" s="33">
        <f>+(A19*N19)/1000</f>
        <v>0.1</v>
      </c>
      <c r="O20" s="33">
        <f>+(A19*O19)/1000</f>
        <v>0</v>
      </c>
      <c r="P20" s="33">
        <f>+(A19*P19)/1000</f>
        <v>0</v>
      </c>
      <c r="Q20" s="33">
        <f>+(A19*Q19)/1000</f>
        <v>1.7999999999999999E-2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3">
        <f>+(A19*W19)/1000</f>
        <v>0</v>
      </c>
      <c r="X20" s="33">
        <f>+(A19*X19)/1000</f>
        <v>0</v>
      </c>
      <c r="Y20" s="7"/>
    </row>
    <row r="21" spans="1:25" x14ac:dyDescent="0.15">
      <c r="A21" s="28">
        <f>SUM(D4)</f>
        <v>1</v>
      </c>
      <c r="B21" s="32" t="s">
        <v>30</v>
      </c>
      <c r="C21" s="34">
        <f>SUM(C11:C14)</f>
        <v>70</v>
      </c>
      <c r="D21" s="34">
        <f t="shared" ref="D21:X21" si="1">SUM(D11:D14)</f>
        <v>22</v>
      </c>
      <c r="E21" s="34">
        <f t="shared" si="1"/>
        <v>20</v>
      </c>
      <c r="F21" s="34">
        <f t="shared" si="1"/>
        <v>50</v>
      </c>
      <c r="G21" s="34">
        <f t="shared" si="1"/>
        <v>0</v>
      </c>
      <c r="H21" s="34">
        <f t="shared" si="1"/>
        <v>50</v>
      </c>
      <c r="I21" s="34">
        <f t="shared" si="1"/>
        <v>70</v>
      </c>
      <c r="J21" s="34">
        <f t="shared" si="1"/>
        <v>10</v>
      </c>
      <c r="K21" s="34">
        <f t="shared" si="1"/>
        <v>7</v>
      </c>
      <c r="L21" s="34">
        <f t="shared" si="1"/>
        <v>50</v>
      </c>
      <c r="M21" s="34">
        <f t="shared" si="1"/>
        <v>0</v>
      </c>
      <c r="N21" s="34">
        <f t="shared" si="1"/>
        <v>0</v>
      </c>
      <c r="O21" s="34">
        <f t="shared" si="1"/>
        <v>0</v>
      </c>
      <c r="P21" s="34">
        <f t="shared" si="1"/>
        <v>3</v>
      </c>
      <c r="Q21" s="34">
        <f t="shared" si="1"/>
        <v>0</v>
      </c>
      <c r="R21" s="34">
        <f t="shared" si="1"/>
        <v>0</v>
      </c>
      <c r="S21" s="34">
        <f t="shared" si="1"/>
        <v>0</v>
      </c>
      <c r="T21" s="34">
        <f t="shared" si="1"/>
        <v>0</v>
      </c>
      <c r="U21" s="34">
        <f t="shared" si="1"/>
        <v>0</v>
      </c>
      <c r="V21" s="34">
        <f t="shared" si="1"/>
        <v>0</v>
      </c>
      <c r="W21" s="34">
        <f t="shared" si="1"/>
        <v>0</v>
      </c>
      <c r="X21" s="34">
        <f t="shared" si="1"/>
        <v>0</v>
      </c>
      <c r="Y21" s="7"/>
    </row>
    <row r="22" spans="1:25" ht="11.25" thickBot="1" x14ac:dyDescent="0.2">
      <c r="A22" s="35"/>
      <c r="B22" s="36" t="s">
        <v>31</v>
      </c>
      <c r="C22" s="37">
        <f>SUM(A21*C21)/1000</f>
        <v>7.0000000000000007E-2</v>
      </c>
      <c r="D22" s="37">
        <f>+(A21*D21)/1000</f>
        <v>2.1999999999999999E-2</v>
      </c>
      <c r="E22" s="37">
        <f>+(A21*E21)/1000</f>
        <v>0.02</v>
      </c>
      <c r="F22" s="37">
        <f>+(A21*F21)/1000</f>
        <v>0.05</v>
      </c>
      <c r="G22" s="37">
        <f>+(A21*G21)/1000</f>
        <v>0</v>
      </c>
      <c r="H22" s="37">
        <f>+(A21*H21)/1000</f>
        <v>0.05</v>
      </c>
      <c r="I22" s="37">
        <f>+(A21*I21)/1000</f>
        <v>7.0000000000000007E-2</v>
      </c>
      <c r="J22" s="37">
        <f>+(A21*J21)/1000</f>
        <v>0.01</v>
      </c>
      <c r="K22" s="37">
        <f>+(A21*K21)/1000</f>
        <v>7.0000000000000001E-3</v>
      </c>
      <c r="L22" s="37">
        <f>+(A21*L21)/1000</f>
        <v>0.05</v>
      </c>
      <c r="M22" s="37">
        <f>+(A21*M21)/1000</f>
        <v>0</v>
      </c>
      <c r="N22" s="37">
        <f>+(A21*N21)/1000</f>
        <v>0</v>
      </c>
      <c r="O22" s="37">
        <f>+(A21*O21)/1000</f>
        <v>0</v>
      </c>
      <c r="P22" s="37">
        <f>+(A21*P21)/1000</f>
        <v>3.0000000000000001E-3</v>
      </c>
      <c r="Q22" s="37">
        <f>+(A21*Q21)/1000</f>
        <v>0</v>
      </c>
      <c r="R22" s="37">
        <f>+(A21*R21)/1000</f>
        <v>0</v>
      </c>
      <c r="S22" s="37">
        <f>+(A21*S21)/1000</f>
        <v>0</v>
      </c>
      <c r="T22" s="37">
        <f>+(A21*T21)/1000</f>
        <v>0</v>
      </c>
      <c r="U22" s="37">
        <f>+(A21*U21)/1000</f>
        <v>0</v>
      </c>
      <c r="V22" s="38">
        <f>+(A21*V21)/1000</f>
        <v>0</v>
      </c>
      <c r="W22" s="38">
        <f>+(A21*W21)/1000</f>
        <v>0</v>
      </c>
      <c r="X22" s="38">
        <f>+(A21*X21)/1000</f>
        <v>0</v>
      </c>
      <c r="Y22" s="7"/>
    </row>
    <row r="23" spans="1:25" x14ac:dyDescent="0.15">
      <c r="A23" s="58" t="s">
        <v>32</v>
      </c>
      <c r="B23" s="59"/>
      <c r="C23" s="39">
        <f>+C22+C20</f>
        <v>0.14000000000000001</v>
      </c>
      <c r="D23" s="39">
        <f t="shared" ref="D23:X23" si="2">+D22+D20</f>
        <v>2.7E-2</v>
      </c>
      <c r="E23" s="39">
        <f t="shared" si="2"/>
        <v>0.04</v>
      </c>
      <c r="F23" s="39">
        <f t="shared" si="2"/>
        <v>7.5000000000000011E-2</v>
      </c>
      <c r="G23" s="39">
        <f t="shared" si="2"/>
        <v>2.8000000000000001E-2</v>
      </c>
      <c r="H23" s="39">
        <f t="shared" si="2"/>
        <v>0.05</v>
      </c>
      <c r="I23" s="39">
        <f t="shared" si="2"/>
        <v>7.0000000000000007E-2</v>
      </c>
      <c r="J23" s="39">
        <f t="shared" si="2"/>
        <v>0.01</v>
      </c>
      <c r="K23" s="39">
        <f t="shared" si="2"/>
        <v>7.0000000000000001E-3</v>
      </c>
      <c r="L23" s="39">
        <f t="shared" si="2"/>
        <v>0.05</v>
      </c>
      <c r="M23" s="39">
        <f t="shared" si="2"/>
        <v>0.1</v>
      </c>
      <c r="N23" s="39">
        <f t="shared" si="2"/>
        <v>0.1</v>
      </c>
      <c r="O23" s="39">
        <f t="shared" si="2"/>
        <v>0</v>
      </c>
      <c r="P23" s="39">
        <f t="shared" si="2"/>
        <v>3.0000000000000001E-3</v>
      </c>
      <c r="Q23" s="39">
        <f t="shared" si="2"/>
        <v>1.7999999999999999E-2</v>
      </c>
      <c r="R23" s="39">
        <f t="shared" si="2"/>
        <v>0</v>
      </c>
      <c r="S23" s="39">
        <f t="shared" si="2"/>
        <v>0</v>
      </c>
      <c r="T23" s="39">
        <f t="shared" si="2"/>
        <v>0</v>
      </c>
      <c r="U23" s="39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7"/>
    </row>
    <row r="24" spans="1:25" x14ac:dyDescent="0.15">
      <c r="A24" s="60" t="s">
        <v>33</v>
      </c>
      <c r="B24" s="61"/>
      <c r="C24" s="41">
        <v>285</v>
      </c>
      <c r="D24" s="41">
        <v>830</v>
      </c>
      <c r="E24" s="41">
        <v>1544</v>
      </c>
      <c r="F24" s="41">
        <v>392</v>
      </c>
      <c r="G24" s="41">
        <v>234</v>
      </c>
      <c r="H24" s="41">
        <v>3292</v>
      </c>
      <c r="I24" s="41">
        <v>280</v>
      </c>
      <c r="J24" s="41">
        <v>344</v>
      </c>
      <c r="K24" s="41">
        <v>244</v>
      </c>
      <c r="L24" s="41">
        <v>285</v>
      </c>
      <c r="M24" s="41">
        <v>70</v>
      </c>
      <c r="N24" s="41">
        <v>298</v>
      </c>
      <c r="O24" s="41">
        <v>447</v>
      </c>
      <c r="P24" s="41">
        <v>148</v>
      </c>
      <c r="Q24" s="41">
        <v>345</v>
      </c>
      <c r="R24" s="41"/>
      <c r="S24" s="41"/>
      <c r="T24" s="41"/>
      <c r="U24" s="41"/>
      <c r="V24" s="42"/>
      <c r="W24" s="42"/>
      <c r="X24" s="42"/>
      <c r="Y24" s="7"/>
    </row>
    <row r="25" spans="1:25" x14ac:dyDescent="0.15">
      <c r="A25" s="43">
        <f>SUM(A19)</f>
        <v>1</v>
      </c>
      <c r="B25" s="44" t="s">
        <v>34</v>
      </c>
      <c r="C25" s="45">
        <f>SUM(C20*C24)</f>
        <v>19.950000000000003</v>
      </c>
      <c r="D25" s="45">
        <f>SUM(D20*D24)</f>
        <v>4.1500000000000004</v>
      </c>
      <c r="E25" s="45">
        <f t="shared" ref="E25:X25" si="3">SUM(E20*E24)</f>
        <v>30.88</v>
      </c>
      <c r="F25" s="45">
        <f t="shared" si="3"/>
        <v>9.8000000000000007</v>
      </c>
      <c r="G25" s="45">
        <f t="shared" si="3"/>
        <v>6.5520000000000005</v>
      </c>
      <c r="H25" s="45">
        <f t="shared" si="3"/>
        <v>0</v>
      </c>
      <c r="I25" s="45">
        <f t="shared" si="3"/>
        <v>0</v>
      </c>
      <c r="J25" s="45">
        <f t="shared" si="3"/>
        <v>0</v>
      </c>
      <c r="K25" s="45">
        <f t="shared" si="3"/>
        <v>0</v>
      </c>
      <c r="L25" s="45">
        <f t="shared" si="3"/>
        <v>0</v>
      </c>
      <c r="M25" s="45">
        <f t="shared" si="3"/>
        <v>7</v>
      </c>
      <c r="N25" s="45">
        <f t="shared" si="3"/>
        <v>29.8</v>
      </c>
      <c r="O25" s="45">
        <f t="shared" si="3"/>
        <v>0</v>
      </c>
      <c r="P25" s="45">
        <f t="shared" si="3"/>
        <v>0</v>
      </c>
      <c r="Q25" s="45">
        <f t="shared" si="3"/>
        <v>6.21</v>
      </c>
      <c r="R25" s="45">
        <f t="shared" si="3"/>
        <v>0</v>
      </c>
      <c r="S25" s="45">
        <f t="shared" si="3"/>
        <v>0</v>
      </c>
      <c r="T25" s="45">
        <f t="shared" si="3"/>
        <v>0</v>
      </c>
      <c r="U25" s="45">
        <f t="shared" si="3"/>
        <v>0</v>
      </c>
      <c r="V25" s="45">
        <f t="shared" si="3"/>
        <v>0</v>
      </c>
      <c r="W25" s="45">
        <f t="shared" si="3"/>
        <v>0</v>
      </c>
      <c r="X25" s="45">
        <f t="shared" si="3"/>
        <v>0</v>
      </c>
      <c r="Y25" s="46">
        <f>SUM(C25:X25)</f>
        <v>114.342</v>
      </c>
    </row>
    <row r="26" spans="1:25" x14ac:dyDescent="0.15">
      <c r="A26" s="43">
        <f>SUM(A21)</f>
        <v>1</v>
      </c>
      <c r="B26" s="44" t="s">
        <v>34</v>
      </c>
      <c r="C26" s="45">
        <f>SUM(C22*C24)</f>
        <v>19.950000000000003</v>
      </c>
      <c r="D26" s="45">
        <f>SUM(D22*D24)</f>
        <v>18.259999999999998</v>
      </c>
      <c r="E26" s="45">
        <f t="shared" ref="E26:X26" si="4">SUM(E22*E24)</f>
        <v>30.88</v>
      </c>
      <c r="F26" s="45">
        <f t="shared" si="4"/>
        <v>19.600000000000001</v>
      </c>
      <c r="G26" s="45">
        <f t="shared" si="4"/>
        <v>0</v>
      </c>
      <c r="H26" s="45">
        <f t="shared" si="4"/>
        <v>164.60000000000002</v>
      </c>
      <c r="I26" s="45">
        <f t="shared" si="4"/>
        <v>19.600000000000001</v>
      </c>
      <c r="J26" s="45">
        <f t="shared" si="4"/>
        <v>3.44</v>
      </c>
      <c r="K26" s="45">
        <f t="shared" si="4"/>
        <v>1.708</v>
      </c>
      <c r="L26" s="45">
        <f t="shared" si="4"/>
        <v>14.25</v>
      </c>
      <c r="M26" s="45">
        <f t="shared" si="4"/>
        <v>0</v>
      </c>
      <c r="N26" s="45">
        <f t="shared" si="4"/>
        <v>0</v>
      </c>
      <c r="O26" s="45">
        <f t="shared" si="4"/>
        <v>0</v>
      </c>
      <c r="P26" s="45">
        <f t="shared" si="4"/>
        <v>0.44400000000000001</v>
      </c>
      <c r="Q26" s="45">
        <f t="shared" si="4"/>
        <v>0</v>
      </c>
      <c r="R26" s="45">
        <f t="shared" si="4"/>
        <v>0</v>
      </c>
      <c r="S26" s="45">
        <f t="shared" si="4"/>
        <v>0</v>
      </c>
      <c r="T26" s="45">
        <f t="shared" si="4"/>
        <v>0</v>
      </c>
      <c r="U26" s="45">
        <f t="shared" si="4"/>
        <v>0</v>
      </c>
      <c r="V26" s="45">
        <f t="shared" si="4"/>
        <v>0</v>
      </c>
      <c r="W26" s="45">
        <f t="shared" si="4"/>
        <v>0</v>
      </c>
      <c r="X26" s="45">
        <f t="shared" si="4"/>
        <v>0</v>
      </c>
      <c r="Y26" s="46">
        <f>SUM(C26:X26)</f>
        <v>292.73200000000008</v>
      </c>
    </row>
    <row r="27" spans="1:25" x14ac:dyDescent="0.15">
      <c r="A27" s="62" t="s">
        <v>35</v>
      </c>
      <c r="B27" s="63"/>
      <c r="C27" s="47">
        <f>SUM(C25:C26)</f>
        <v>39.900000000000006</v>
      </c>
      <c r="D27" s="47">
        <f t="shared" ref="D27:X27" si="5">SUM(D25:D26)</f>
        <v>22.409999999999997</v>
      </c>
      <c r="E27" s="47">
        <f t="shared" si="5"/>
        <v>61.76</v>
      </c>
      <c r="F27" s="47">
        <f t="shared" si="5"/>
        <v>29.400000000000002</v>
      </c>
      <c r="G27" s="47">
        <f t="shared" si="5"/>
        <v>6.5520000000000005</v>
      </c>
      <c r="H27" s="47">
        <f t="shared" si="5"/>
        <v>164.60000000000002</v>
      </c>
      <c r="I27" s="47">
        <f t="shared" si="5"/>
        <v>19.600000000000001</v>
      </c>
      <c r="J27" s="47">
        <f t="shared" si="5"/>
        <v>3.44</v>
      </c>
      <c r="K27" s="47">
        <f t="shared" si="5"/>
        <v>1.708</v>
      </c>
      <c r="L27" s="47">
        <f t="shared" si="5"/>
        <v>14.25</v>
      </c>
      <c r="M27" s="47">
        <f t="shared" si="5"/>
        <v>7</v>
      </c>
      <c r="N27" s="47">
        <f t="shared" si="5"/>
        <v>29.8</v>
      </c>
      <c r="O27" s="47">
        <f t="shared" si="5"/>
        <v>0</v>
      </c>
      <c r="P27" s="47">
        <f t="shared" si="5"/>
        <v>0.44400000000000001</v>
      </c>
      <c r="Q27" s="47">
        <f t="shared" si="5"/>
        <v>6.21</v>
      </c>
      <c r="R27" s="47">
        <f t="shared" si="5"/>
        <v>0</v>
      </c>
      <c r="S27" s="47">
        <f t="shared" si="5"/>
        <v>0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6">
        <f>SUM(C27:X27)</f>
        <v>407.07400000000007</v>
      </c>
    </row>
    <row r="28" spans="1:25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spans="1:25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</row>
    <row r="30" spans="1:25" x14ac:dyDescent="0.15">
      <c r="A30" s="53" t="s">
        <v>36</v>
      </c>
      <c r="B30" s="53"/>
      <c r="C30" s="52"/>
      <c r="H30" s="53" t="s">
        <v>37</v>
      </c>
      <c r="I30" s="53"/>
      <c r="J30" s="53"/>
      <c r="K30" s="53"/>
      <c r="P30" s="53" t="s">
        <v>38</v>
      </c>
      <c r="Q30" s="53"/>
      <c r="R30" s="53"/>
      <c r="S30" s="53"/>
    </row>
  </sheetData>
  <mergeCells count="15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"/>
  <sheetViews>
    <sheetView workbookViewId="0">
      <selection activeCell="E13" sqref="E13"/>
    </sheetView>
  </sheetViews>
  <sheetFormatPr defaultRowHeight="10.5" x14ac:dyDescent="0.15"/>
  <cols>
    <col min="1" max="1" width="3.140625" style="1" customWidth="1"/>
    <col min="2" max="2" width="23.5703125" style="1" customWidth="1"/>
    <col min="3" max="24" width="4.5703125" style="1" customWidth="1"/>
    <col min="25" max="256" width="9.140625" style="1"/>
    <col min="257" max="257" width="3.85546875" style="1" customWidth="1"/>
    <col min="258" max="258" width="15.42578125" style="1" customWidth="1"/>
    <col min="259" max="280" width="4.140625" style="1" customWidth="1"/>
    <col min="281" max="512" width="9.140625" style="1"/>
    <col min="513" max="513" width="3.85546875" style="1" customWidth="1"/>
    <col min="514" max="514" width="15.42578125" style="1" customWidth="1"/>
    <col min="515" max="536" width="4.140625" style="1" customWidth="1"/>
    <col min="537" max="768" width="9.140625" style="1"/>
    <col min="769" max="769" width="3.85546875" style="1" customWidth="1"/>
    <col min="770" max="770" width="15.42578125" style="1" customWidth="1"/>
    <col min="771" max="792" width="4.140625" style="1" customWidth="1"/>
    <col min="793" max="1024" width="9.140625" style="1"/>
    <col min="1025" max="1025" width="3.85546875" style="1" customWidth="1"/>
    <col min="1026" max="1026" width="15.42578125" style="1" customWidth="1"/>
    <col min="1027" max="1048" width="4.140625" style="1" customWidth="1"/>
    <col min="1049" max="1280" width="9.140625" style="1"/>
    <col min="1281" max="1281" width="3.85546875" style="1" customWidth="1"/>
    <col min="1282" max="1282" width="15.42578125" style="1" customWidth="1"/>
    <col min="1283" max="1304" width="4.140625" style="1" customWidth="1"/>
    <col min="1305" max="1536" width="9.140625" style="1"/>
    <col min="1537" max="1537" width="3.85546875" style="1" customWidth="1"/>
    <col min="1538" max="1538" width="15.42578125" style="1" customWidth="1"/>
    <col min="1539" max="1560" width="4.140625" style="1" customWidth="1"/>
    <col min="1561" max="1792" width="9.140625" style="1"/>
    <col min="1793" max="1793" width="3.85546875" style="1" customWidth="1"/>
    <col min="1794" max="1794" width="15.42578125" style="1" customWidth="1"/>
    <col min="1795" max="1816" width="4.140625" style="1" customWidth="1"/>
    <col min="1817" max="2048" width="9.140625" style="1"/>
    <col min="2049" max="2049" width="3.85546875" style="1" customWidth="1"/>
    <col min="2050" max="2050" width="15.42578125" style="1" customWidth="1"/>
    <col min="2051" max="2072" width="4.140625" style="1" customWidth="1"/>
    <col min="2073" max="2304" width="9.140625" style="1"/>
    <col min="2305" max="2305" width="3.85546875" style="1" customWidth="1"/>
    <col min="2306" max="2306" width="15.42578125" style="1" customWidth="1"/>
    <col min="2307" max="2328" width="4.140625" style="1" customWidth="1"/>
    <col min="2329" max="2560" width="9.140625" style="1"/>
    <col min="2561" max="2561" width="3.85546875" style="1" customWidth="1"/>
    <col min="2562" max="2562" width="15.42578125" style="1" customWidth="1"/>
    <col min="2563" max="2584" width="4.140625" style="1" customWidth="1"/>
    <col min="2585" max="2816" width="9.140625" style="1"/>
    <col min="2817" max="2817" width="3.85546875" style="1" customWidth="1"/>
    <col min="2818" max="2818" width="15.42578125" style="1" customWidth="1"/>
    <col min="2819" max="2840" width="4.140625" style="1" customWidth="1"/>
    <col min="2841" max="3072" width="9.140625" style="1"/>
    <col min="3073" max="3073" width="3.85546875" style="1" customWidth="1"/>
    <col min="3074" max="3074" width="15.42578125" style="1" customWidth="1"/>
    <col min="3075" max="3096" width="4.140625" style="1" customWidth="1"/>
    <col min="3097" max="3328" width="9.140625" style="1"/>
    <col min="3329" max="3329" width="3.85546875" style="1" customWidth="1"/>
    <col min="3330" max="3330" width="15.42578125" style="1" customWidth="1"/>
    <col min="3331" max="3352" width="4.140625" style="1" customWidth="1"/>
    <col min="3353" max="3584" width="9.140625" style="1"/>
    <col min="3585" max="3585" width="3.85546875" style="1" customWidth="1"/>
    <col min="3586" max="3586" width="15.42578125" style="1" customWidth="1"/>
    <col min="3587" max="3608" width="4.140625" style="1" customWidth="1"/>
    <col min="3609" max="3840" width="9.140625" style="1"/>
    <col min="3841" max="3841" width="3.85546875" style="1" customWidth="1"/>
    <col min="3842" max="3842" width="15.42578125" style="1" customWidth="1"/>
    <col min="3843" max="3864" width="4.140625" style="1" customWidth="1"/>
    <col min="3865" max="4096" width="9.140625" style="1"/>
    <col min="4097" max="4097" width="3.85546875" style="1" customWidth="1"/>
    <col min="4098" max="4098" width="15.42578125" style="1" customWidth="1"/>
    <col min="4099" max="4120" width="4.140625" style="1" customWidth="1"/>
    <col min="4121" max="4352" width="9.140625" style="1"/>
    <col min="4353" max="4353" width="3.85546875" style="1" customWidth="1"/>
    <col min="4354" max="4354" width="15.42578125" style="1" customWidth="1"/>
    <col min="4355" max="4376" width="4.140625" style="1" customWidth="1"/>
    <col min="4377" max="4608" width="9.140625" style="1"/>
    <col min="4609" max="4609" width="3.85546875" style="1" customWidth="1"/>
    <col min="4610" max="4610" width="15.42578125" style="1" customWidth="1"/>
    <col min="4611" max="4632" width="4.140625" style="1" customWidth="1"/>
    <col min="4633" max="4864" width="9.140625" style="1"/>
    <col min="4865" max="4865" width="3.85546875" style="1" customWidth="1"/>
    <col min="4866" max="4866" width="15.42578125" style="1" customWidth="1"/>
    <col min="4867" max="4888" width="4.140625" style="1" customWidth="1"/>
    <col min="4889" max="5120" width="9.140625" style="1"/>
    <col min="5121" max="5121" width="3.85546875" style="1" customWidth="1"/>
    <col min="5122" max="5122" width="15.42578125" style="1" customWidth="1"/>
    <col min="5123" max="5144" width="4.140625" style="1" customWidth="1"/>
    <col min="5145" max="5376" width="9.140625" style="1"/>
    <col min="5377" max="5377" width="3.85546875" style="1" customWidth="1"/>
    <col min="5378" max="5378" width="15.42578125" style="1" customWidth="1"/>
    <col min="5379" max="5400" width="4.140625" style="1" customWidth="1"/>
    <col min="5401" max="5632" width="9.140625" style="1"/>
    <col min="5633" max="5633" width="3.85546875" style="1" customWidth="1"/>
    <col min="5634" max="5634" width="15.42578125" style="1" customWidth="1"/>
    <col min="5635" max="5656" width="4.140625" style="1" customWidth="1"/>
    <col min="5657" max="5888" width="9.140625" style="1"/>
    <col min="5889" max="5889" width="3.85546875" style="1" customWidth="1"/>
    <col min="5890" max="5890" width="15.42578125" style="1" customWidth="1"/>
    <col min="5891" max="5912" width="4.140625" style="1" customWidth="1"/>
    <col min="5913" max="6144" width="9.140625" style="1"/>
    <col min="6145" max="6145" width="3.85546875" style="1" customWidth="1"/>
    <col min="6146" max="6146" width="15.42578125" style="1" customWidth="1"/>
    <col min="6147" max="6168" width="4.140625" style="1" customWidth="1"/>
    <col min="6169" max="6400" width="9.140625" style="1"/>
    <col min="6401" max="6401" width="3.85546875" style="1" customWidth="1"/>
    <col min="6402" max="6402" width="15.42578125" style="1" customWidth="1"/>
    <col min="6403" max="6424" width="4.140625" style="1" customWidth="1"/>
    <col min="6425" max="6656" width="9.140625" style="1"/>
    <col min="6657" max="6657" width="3.85546875" style="1" customWidth="1"/>
    <col min="6658" max="6658" width="15.42578125" style="1" customWidth="1"/>
    <col min="6659" max="6680" width="4.140625" style="1" customWidth="1"/>
    <col min="6681" max="6912" width="9.140625" style="1"/>
    <col min="6913" max="6913" width="3.85546875" style="1" customWidth="1"/>
    <col min="6914" max="6914" width="15.42578125" style="1" customWidth="1"/>
    <col min="6915" max="6936" width="4.140625" style="1" customWidth="1"/>
    <col min="6937" max="7168" width="9.140625" style="1"/>
    <col min="7169" max="7169" width="3.85546875" style="1" customWidth="1"/>
    <col min="7170" max="7170" width="15.42578125" style="1" customWidth="1"/>
    <col min="7171" max="7192" width="4.140625" style="1" customWidth="1"/>
    <col min="7193" max="7424" width="9.140625" style="1"/>
    <col min="7425" max="7425" width="3.85546875" style="1" customWidth="1"/>
    <col min="7426" max="7426" width="15.42578125" style="1" customWidth="1"/>
    <col min="7427" max="7448" width="4.140625" style="1" customWidth="1"/>
    <col min="7449" max="7680" width="9.140625" style="1"/>
    <col min="7681" max="7681" width="3.85546875" style="1" customWidth="1"/>
    <col min="7682" max="7682" width="15.42578125" style="1" customWidth="1"/>
    <col min="7683" max="7704" width="4.140625" style="1" customWidth="1"/>
    <col min="7705" max="7936" width="9.140625" style="1"/>
    <col min="7937" max="7937" width="3.85546875" style="1" customWidth="1"/>
    <col min="7938" max="7938" width="15.42578125" style="1" customWidth="1"/>
    <col min="7939" max="7960" width="4.140625" style="1" customWidth="1"/>
    <col min="7961" max="8192" width="9.140625" style="1"/>
    <col min="8193" max="8193" width="3.85546875" style="1" customWidth="1"/>
    <col min="8194" max="8194" width="15.42578125" style="1" customWidth="1"/>
    <col min="8195" max="8216" width="4.140625" style="1" customWidth="1"/>
    <col min="8217" max="8448" width="9.140625" style="1"/>
    <col min="8449" max="8449" width="3.85546875" style="1" customWidth="1"/>
    <col min="8450" max="8450" width="15.42578125" style="1" customWidth="1"/>
    <col min="8451" max="8472" width="4.140625" style="1" customWidth="1"/>
    <col min="8473" max="8704" width="9.140625" style="1"/>
    <col min="8705" max="8705" width="3.85546875" style="1" customWidth="1"/>
    <col min="8706" max="8706" width="15.42578125" style="1" customWidth="1"/>
    <col min="8707" max="8728" width="4.140625" style="1" customWidth="1"/>
    <col min="8729" max="8960" width="9.140625" style="1"/>
    <col min="8961" max="8961" width="3.85546875" style="1" customWidth="1"/>
    <col min="8962" max="8962" width="15.42578125" style="1" customWidth="1"/>
    <col min="8963" max="8984" width="4.140625" style="1" customWidth="1"/>
    <col min="8985" max="9216" width="9.140625" style="1"/>
    <col min="9217" max="9217" width="3.85546875" style="1" customWidth="1"/>
    <col min="9218" max="9218" width="15.42578125" style="1" customWidth="1"/>
    <col min="9219" max="9240" width="4.140625" style="1" customWidth="1"/>
    <col min="9241" max="9472" width="9.140625" style="1"/>
    <col min="9473" max="9473" width="3.85546875" style="1" customWidth="1"/>
    <col min="9474" max="9474" width="15.42578125" style="1" customWidth="1"/>
    <col min="9475" max="9496" width="4.140625" style="1" customWidth="1"/>
    <col min="9497" max="9728" width="9.140625" style="1"/>
    <col min="9729" max="9729" width="3.85546875" style="1" customWidth="1"/>
    <col min="9730" max="9730" width="15.42578125" style="1" customWidth="1"/>
    <col min="9731" max="9752" width="4.140625" style="1" customWidth="1"/>
    <col min="9753" max="9984" width="9.140625" style="1"/>
    <col min="9985" max="9985" width="3.85546875" style="1" customWidth="1"/>
    <col min="9986" max="9986" width="15.42578125" style="1" customWidth="1"/>
    <col min="9987" max="10008" width="4.140625" style="1" customWidth="1"/>
    <col min="10009" max="10240" width="9.140625" style="1"/>
    <col min="10241" max="10241" width="3.85546875" style="1" customWidth="1"/>
    <col min="10242" max="10242" width="15.42578125" style="1" customWidth="1"/>
    <col min="10243" max="10264" width="4.140625" style="1" customWidth="1"/>
    <col min="10265" max="10496" width="9.140625" style="1"/>
    <col min="10497" max="10497" width="3.85546875" style="1" customWidth="1"/>
    <col min="10498" max="10498" width="15.42578125" style="1" customWidth="1"/>
    <col min="10499" max="10520" width="4.140625" style="1" customWidth="1"/>
    <col min="10521" max="10752" width="9.140625" style="1"/>
    <col min="10753" max="10753" width="3.85546875" style="1" customWidth="1"/>
    <col min="10754" max="10754" width="15.42578125" style="1" customWidth="1"/>
    <col min="10755" max="10776" width="4.140625" style="1" customWidth="1"/>
    <col min="10777" max="11008" width="9.140625" style="1"/>
    <col min="11009" max="11009" width="3.85546875" style="1" customWidth="1"/>
    <col min="11010" max="11010" width="15.42578125" style="1" customWidth="1"/>
    <col min="11011" max="11032" width="4.140625" style="1" customWidth="1"/>
    <col min="11033" max="11264" width="9.140625" style="1"/>
    <col min="11265" max="11265" width="3.85546875" style="1" customWidth="1"/>
    <col min="11266" max="11266" width="15.42578125" style="1" customWidth="1"/>
    <col min="11267" max="11288" width="4.140625" style="1" customWidth="1"/>
    <col min="11289" max="11520" width="9.140625" style="1"/>
    <col min="11521" max="11521" width="3.85546875" style="1" customWidth="1"/>
    <col min="11522" max="11522" width="15.42578125" style="1" customWidth="1"/>
    <col min="11523" max="11544" width="4.140625" style="1" customWidth="1"/>
    <col min="11545" max="11776" width="9.140625" style="1"/>
    <col min="11777" max="11777" width="3.85546875" style="1" customWidth="1"/>
    <col min="11778" max="11778" width="15.42578125" style="1" customWidth="1"/>
    <col min="11779" max="11800" width="4.140625" style="1" customWidth="1"/>
    <col min="11801" max="12032" width="9.140625" style="1"/>
    <col min="12033" max="12033" width="3.85546875" style="1" customWidth="1"/>
    <col min="12034" max="12034" width="15.42578125" style="1" customWidth="1"/>
    <col min="12035" max="12056" width="4.140625" style="1" customWidth="1"/>
    <col min="12057" max="12288" width="9.140625" style="1"/>
    <col min="12289" max="12289" width="3.85546875" style="1" customWidth="1"/>
    <col min="12290" max="12290" width="15.42578125" style="1" customWidth="1"/>
    <col min="12291" max="12312" width="4.140625" style="1" customWidth="1"/>
    <col min="12313" max="12544" width="9.140625" style="1"/>
    <col min="12545" max="12545" width="3.85546875" style="1" customWidth="1"/>
    <col min="12546" max="12546" width="15.42578125" style="1" customWidth="1"/>
    <col min="12547" max="12568" width="4.140625" style="1" customWidth="1"/>
    <col min="12569" max="12800" width="9.140625" style="1"/>
    <col min="12801" max="12801" width="3.85546875" style="1" customWidth="1"/>
    <col min="12802" max="12802" width="15.42578125" style="1" customWidth="1"/>
    <col min="12803" max="12824" width="4.140625" style="1" customWidth="1"/>
    <col min="12825" max="13056" width="9.140625" style="1"/>
    <col min="13057" max="13057" width="3.85546875" style="1" customWidth="1"/>
    <col min="13058" max="13058" width="15.42578125" style="1" customWidth="1"/>
    <col min="13059" max="13080" width="4.140625" style="1" customWidth="1"/>
    <col min="13081" max="13312" width="9.140625" style="1"/>
    <col min="13313" max="13313" width="3.85546875" style="1" customWidth="1"/>
    <col min="13314" max="13314" width="15.42578125" style="1" customWidth="1"/>
    <col min="13315" max="13336" width="4.140625" style="1" customWidth="1"/>
    <col min="13337" max="13568" width="9.140625" style="1"/>
    <col min="13569" max="13569" width="3.85546875" style="1" customWidth="1"/>
    <col min="13570" max="13570" width="15.42578125" style="1" customWidth="1"/>
    <col min="13571" max="13592" width="4.140625" style="1" customWidth="1"/>
    <col min="13593" max="13824" width="9.140625" style="1"/>
    <col min="13825" max="13825" width="3.85546875" style="1" customWidth="1"/>
    <col min="13826" max="13826" width="15.42578125" style="1" customWidth="1"/>
    <col min="13827" max="13848" width="4.140625" style="1" customWidth="1"/>
    <col min="13849" max="14080" width="9.140625" style="1"/>
    <col min="14081" max="14081" width="3.85546875" style="1" customWidth="1"/>
    <col min="14082" max="14082" width="15.42578125" style="1" customWidth="1"/>
    <col min="14083" max="14104" width="4.140625" style="1" customWidth="1"/>
    <col min="14105" max="14336" width="9.140625" style="1"/>
    <col min="14337" max="14337" width="3.85546875" style="1" customWidth="1"/>
    <col min="14338" max="14338" width="15.42578125" style="1" customWidth="1"/>
    <col min="14339" max="14360" width="4.140625" style="1" customWidth="1"/>
    <col min="14361" max="14592" width="9.140625" style="1"/>
    <col min="14593" max="14593" width="3.85546875" style="1" customWidth="1"/>
    <col min="14594" max="14594" width="15.42578125" style="1" customWidth="1"/>
    <col min="14595" max="14616" width="4.140625" style="1" customWidth="1"/>
    <col min="14617" max="14848" width="9.140625" style="1"/>
    <col min="14849" max="14849" width="3.85546875" style="1" customWidth="1"/>
    <col min="14850" max="14850" width="15.42578125" style="1" customWidth="1"/>
    <col min="14851" max="14872" width="4.140625" style="1" customWidth="1"/>
    <col min="14873" max="15104" width="9.140625" style="1"/>
    <col min="15105" max="15105" width="3.85546875" style="1" customWidth="1"/>
    <col min="15106" max="15106" width="15.42578125" style="1" customWidth="1"/>
    <col min="15107" max="15128" width="4.140625" style="1" customWidth="1"/>
    <col min="15129" max="15360" width="9.140625" style="1"/>
    <col min="15361" max="15361" width="3.85546875" style="1" customWidth="1"/>
    <col min="15362" max="15362" width="15.42578125" style="1" customWidth="1"/>
    <col min="15363" max="15384" width="4.140625" style="1" customWidth="1"/>
    <col min="15385" max="15616" width="9.140625" style="1"/>
    <col min="15617" max="15617" width="3.85546875" style="1" customWidth="1"/>
    <col min="15618" max="15618" width="15.42578125" style="1" customWidth="1"/>
    <col min="15619" max="15640" width="4.140625" style="1" customWidth="1"/>
    <col min="15641" max="15872" width="9.140625" style="1"/>
    <col min="15873" max="15873" width="3.85546875" style="1" customWidth="1"/>
    <col min="15874" max="15874" width="15.42578125" style="1" customWidth="1"/>
    <col min="15875" max="15896" width="4.140625" style="1" customWidth="1"/>
    <col min="15897" max="16128" width="9.140625" style="1"/>
    <col min="16129" max="16129" width="3.85546875" style="1" customWidth="1"/>
    <col min="16130" max="16130" width="15.42578125" style="1" customWidth="1"/>
    <col min="16131" max="16152" width="4.140625" style="1" customWidth="1"/>
    <col min="16153" max="16384" width="9.140625" style="1"/>
  </cols>
  <sheetData>
    <row r="3" spans="1:25" x14ac:dyDescent="0.15">
      <c r="B3" s="64" t="s">
        <v>0</v>
      </c>
      <c r="C3" s="64"/>
      <c r="D3" s="64"/>
      <c r="E3" s="64"/>
      <c r="F3" s="64"/>
      <c r="G3" s="64"/>
      <c r="H3" s="64"/>
      <c r="I3" s="64"/>
      <c r="J3" s="64"/>
      <c r="L3" s="2"/>
      <c r="M3" s="65" t="s">
        <v>54</v>
      </c>
      <c r="N3" s="65"/>
      <c r="O3" s="65"/>
      <c r="P3" s="65"/>
      <c r="Q3" s="65"/>
      <c r="R3" s="65" t="s">
        <v>2</v>
      </c>
      <c r="S3" s="65"/>
      <c r="T3" s="65"/>
      <c r="U3" s="65"/>
      <c r="V3" s="65"/>
    </row>
    <row r="4" spans="1:25" x14ac:dyDescent="0.15">
      <c r="B4" s="3" t="s">
        <v>3</v>
      </c>
      <c r="C4" s="4">
        <v>1</v>
      </c>
      <c r="D4" s="4">
        <v>1</v>
      </c>
      <c r="E4" s="5"/>
      <c r="F4" s="5"/>
      <c r="G4" s="5"/>
      <c r="H4" s="5"/>
      <c r="I4" s="5"/>
      <c r="J4" s="5"/>
      <c r="P4" s="66">
        <v>44365</v>
      </c>
      <c r="Q4" s="66"/>
      <c r="R4" s="66"/>
      <c r="S4" s="66"/>
      <c r="T4" s="5"/>
      <c r="U4" s="5"/>
      <c r="V4" s="5"/>
    </row>
    <row r="5" spans="1:25" x14ac:dyDescent="0.15">
      <c r="A5" s="67"/>
      <c r="B5" s="68"/>
      <c r="C5" s="60" t="s">
        <v>4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1"/>
      <c r="W5" s="6"/>
      <c r="X5" s="6"/>
      <c r="Y5" s="7"/>
    </row>
    <row r="6" spans="1:25" ht="66.75" thickBot="1" x14ac:dyDescent="0.2">
      <c r="A6" s="69"/>
      <c r="B6" s="70"/>
      <c r="C6" s="8" t="s">
        <v>5</v>
      </c>
      <c r="D6" s="9" t="s">
        <v>6</v>
      </c>
      <c r="E6" s="9" t="s">
        <v>8</v>
      </c>
      <c r="F6" s="9" t="s">
        <v>7</v>
      </c>
      <c r="G6" s="9" t="s">
        <v>77</v>
      </c>
      <c r="H6" s="9" t="s">
        <v>9</v>
      </c>
      <c r="I6" s="9" t="s">
        <v>10</v>
      </c>
      <c r="J6" s="9" t="s">
        <v>55</v>
      </c>
      <c r="K6" s="9" t="s">
        <v>56</v>
      </c>
      <c r="L6" s="9" t="s">
        <v>15</v>
      </c>
      <c r="M6" s="9" t="s">
        <v>14</v>
      </c>
      <c r="N6" s="9" t="s">
        <v>68</v>
      </c>
      <c r="O6" s="9" t="s">
        <v>47</v>
      </c>
      <c r="P6" s="9" t="s">
        <v>13</v>
      </c>
      <c r="Q6" s="9" t="s">
        <v>45</v>
      </c>
      <c r="R6" s="9" t="s">
        <v>59</v>
      </c>
      <c r="S6" s="9" t="s">
        <v>12</v>
      </c>
      <c r="T6" s="9"/>
      <c r="U6" s="9"/>
      <c r="V6" s="10"/>
      <c r="W6" s="10"/>
      <c r="X6" s="10"/>
      <c r="Y6" s="7"/>
    </row>
    <row r="7" spans="1:25" x14ac:dyDescent="0.15">
      <c r="A7" s="54" t="s">
        <v>48</v>
      </c>
      <c r="B7" s="11" t="s">
        <v>60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>
        <v>100</v>
      </c>
      <c r="O7" s="12"/>
      <c r="P7" s="12"/>
      <c r="Q7" s="12"/>
      <c r="R7" s="12"/>
      <c r="S7" s="12"/>
      <c r="T7" s="12"/>
      <c r="U7" s="12"/>
      <c r="V7" s="13"/>
      <c r="W7" s="13"/>
      <c r="X7" s="13"/>
      <c r="Y7" s="7"/>
    </row>
    <row r="8" spans="1:25" x14ac:dyDescent="0.15">
      <c r="A8" s="55"/>
      <c r="B8" s="14" t="s">
        <v>76</v>
      </c>
      <c r="C8" s="15"/>
      <c r="D8" s="15">
        <v>10</v>
      </c>
      <c r="E8" s="15"/>
      <c r="F8" s="15"/>
      <c r="G8" s="15"/>
      <c r="H8" s="15"/>
      <c r="I8" s="15">
        <v>60</v>
      </c>
      <c r="J8" s="15"/>
      <c r="K8" s="15"/>
      <c r="L8" s="15">
        <v>220</v>
      </c>
      <c r="M8" s="15"/>
      <c r="N8" s="15"/>
      <c r="O8" s="15"/>
      <c r="P8" s="15"/>
      <c r="Q8" s="15"/>
      <c r="R8" s="15"/>
      <c r="S8" s="15"/>
      <c r="T8" s="15"/>
      <c r="U8" s="15"/>
      <c r="V8" s="16"/>
      <c r="W8" s="16"/>
      <c r="X8" s="16"/>
      <c r="Y8" s="7"/>
    </row>
    <row r="9" spans="1:25" x14ac:dyDescent="0.15">
      <c r="A9" s="55"/>
      <c r="B9" s="14" t="s">
        <v>62</v>
      </c>
      <c r="C9" s="15"/>
      <c r="D9" s="15"/>
      <c r="E9" s="15">
        <v>15</v>
      </c>
      <c r="F9" s="15"/>
      <c r="G9" s="15"/>
      <c r="H9" s="15"/>
      <c r="I9" s="15"/>
      <c r="J9" s="15"/>
      <c r="K9" s="15"/>
      <c r="L9" s="15"/>
      <c r="M9" s="15"/>
      <c r="N9" s="15"/>
      <c r="O9" s="15">
        <v>30</v>
      </c>
      <c r="P9" s="15"/>
      <c r="Q9" s="15">
        <v>20</v>
      </c>
      <c r="R9" s="15"/>
      <c r="S9" s="15"/>
      <c r="T9" s="15"/>
      <c r="U9" s="15"/>
      <c r="V9" s="16"/>
      <c r="W9" s="16"/>
      <c r="X9" s="16"/>
      <c r="Y9" s="7"/>
    </row>
    <row r="10" spans="1:25" ht="11.25" thickBot="1" x14ac:dyDescent="0.2">
      <c r="A10" s="56"/>
      <c r="B10" s="17" t="s">
        <v>63</v>
      </c>
      <c r="C10" s="18">
        <v>70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19"/>
      <c r="X10" s="19"/>
      <c r="Y10" s="7"/>
    </row>
    <row r="11" spans="1:25" x14ac:dyDescent="0.15">
      <c r="A11" s="54" t="s">
        <v>22</v>
      </c>
      <c r="B11" s="11" t="s">
        <v>64</v>
      </c>
      <c r="C11" s="12"/>
      <c r="D11" s="12"/>
      <c r="E11" s="12"/>
      <c r="F11" s="12">
        <v>20</v>
      </c>
      <c r="G11" s="12"/>
      <c r="H11" s="12">
        <v>40</v>
      </c>
      <c r="I11" s="12">
        <v>50</v>
      </c>
      <c r="J11" s="12">
        <v>10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3"/>
      <c r="X11" s="13"/>
      <c r="Y11" s="7"/>
    </row>
    <row r="12" spans="1:25" x14ac:dyDescent="0.15">
      <c r="A12" s="55"/>
      <c r="B12" s="14" t="s">
        <v>75</v>
      </c>
      <c r="C12" s="15"/>
      <c r="D12" s="15">
        <v>15</v>
      </c>
      <c r="E12" s="15"/>
      <c r="F12" s="15"/>
      <c r="G12" s="15">
        <v>25</v>
      </c>
      <c r="H12" s="15"/>
      <c r="I12" s="15"/>
      <c r="J12" s="15"/>
      <c r="K12" s="15"/>
      <c r="L12" s="15"/>
      <c r="M12" s="15"/>
      <c r="N12" s="15"/>
      <c r="O12" s="15"/>
      <c r="P12" s="15">
        <v>3</v>
      </c>
      <c r="Q12" s="15"/>
      <c r="R12" s="15"/>
      <c r="S12" s="15">
        <v>25</v>
      </c>
      <c r="T12" s="15"/>
      <c r="U12" s="15"/>
      <c r="V12" s="16"/>
      <c r="W12" s="16"/>
      <c r="X12" s="16"/>
      <c r="Y12" s="7"/>
    </row>
    <row r="13" spans="1:25" x14ac:dyDescent="0.15">
      <c r="A13" s="55"/>
      <c r="B13" s="14" t="s">
        <v>66</v>
      </c>
      <c r="C13" s="15">
        <v>70</v>
      </c>
      <c r="D13" s="15"/>
      <c r="E13" s="15">
        <v>15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7"/>
    </row>
    <row r="14" spans="1:25" ht="11.25" thickBot="1" x14ac:dyDescent="0.2">
      <c r="A14" s="56"/>
      <c r="B14" s="17" t="s">
        <v>67</v>
      </c>
      <c r="C14" s="18">
        <v>10</v>
      </c>
      <c r="D14" s="18">
        <v>10</v>
      </c>
      <c r="E14" s="18"/>
      <c r="F14" s="18"/>
      <c r="G14" s="18"/>
      <c r="H14" s="18"/>
      <c r="I14" s="18"/>
      <c r="J14" s="18"/>
      <c r="K14" s="18">
        <v>5</v>
      </c>
      <c r="L14" s="18"/>
      <c r="M14" s="18"/>
      <c r="N14" s="18"/>
      <c r="O14" s="18"/>
      <c r="P14" s="18"/>
      <c r="Q14" s="18"/>
      <c r="R14" s="18">
        <v>50</v>
      </c>
      <c r="S14" s="18"/>
      <c r="T14" s="18"/>
      <c r="U14" s="18"/>
      <c r="V14" s="19"/>
      <c r="W14" s="19"/>
      <c r="X14" s="19"/>
      <c r="Y14" s="7"/>
    </row>
    <row r="15" spans="1:25" x14ac:dyDescent="0.15">
      <c r="A15" s="54" t="s">
        <v>27</v>
      </c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2"/>
      <c r="X15" s="22"/>
      <c r="Y15" s="7"/>
    </row>
    <row r="16" spans="1:25" x14ac:dyDescent="0.15">
      <c r="A16" s="55"/>
      <c r="B16" s="2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4"/>
      <c r="W16" s="24"/>
      <c r="X16" s="24"/>
      <c r="Y16" s="7"/>
    </row>
    <row r="17" spans="1:25" x14ac:dyDescent="0.15">
      <c r="A17" s="55"/>
      <c r="B17" s="2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4"/>
      <c r="W17" s="24"/>
      <c r="X17" s="24"/>
      <c r="Y17" s="7"/>
    </row>
    <row r="18" spans="1:25" ht="11.25" thickBot="1" x14ac:dyDescent="0.2">
      <c r="A18" s="5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  <c r="W18" s="27"/>
      <c r="X18" s="27"/>
      <c r="Y18" s="7"/>
    </row>
    <row r="19" spans="1:25" ht="11.25" thickBot="1" x14ac:dyDescent="0.2">
      <c r="A19" s="28">
        <f>SUM(C4)</f>
        <v>1</v>
      </c>
      <c r="B19" s="29" t="s">
        <v>28</v>
      </c>
      <c r="C19" s="30">
        <f>SUM(C7:C10)</f>
        <v>70</v>
      </c>
      <c r="D19" s="30">
        <f t="shared" ref="D19:X19" si="0">SUM(D7:D10)</f>
        <v>10</v>
      </c>
      <c r="E19" s="30">
        <f t="shared" si="0"/>
        <v>15</v>
      </c>
      <c r="F19" s="30">
        <f t="shared" si="0"/>
        <v>0</v>
      </c>
      <c r="G19" s="30">
        <f t="shared" si="0"/>
        <v>0</v>
      </c>
      <c r="H19" s="30">
        <f t="shared" si="0"/>
        <v>0</v>
      </c>
      <c r="I19" s="30">
        <f t="shared" si="0"/>
        <v>60</v>
      </c>
      <c r="J19" s="30">
        <f t="shared" si="0"/>
        <v>0</v>
      </c>
      <c r="K19" s="30">
        <f t="shared" si="0"/>
        <v>0</v>
      </c>
      <c r="L19" s="30">
        <f t="shared" si="0"/>
        <v>220</v>
      </c>
      <c r="M19" s="30">
        <f t="shared" si="0"/>
        <v>0</v>
      </c>
      <c r="N19" s="30">
        <f t="shared" si="0"/>
        <v>100</v>
      </c>
      <c r="O19" s="30">
        <f t="shared" si="0"/>
        <v>30</v>
      </c>
      <c r="P19" s="30">
        <f t="shared" si="0"/>
        <v>0</v>
      </c>
      <c r="Q19" s="30">
        <f t="shared" si="0"/>
        <v>20</v>
      </c>
      <c r="R19" s="30">
        <f t="shared" si="0"/>
        <v>0</v>
      </c>
      <c r="S19" s="30">
        <f t="shared" si="0"/>
        <v>0</v>
      </c>
      <c r="T19" s="30">
        <f t="shared" si="0"/>
        <v>0</v>
      </c>
      <c r="U19" s="30">
        <f t="shared" si="0"/>
        <v>0</v>
      </c>
      <c r="V19" s="30">
        <f t="shared" si="0"/>
        <v>0</v>
      </c>
      <c r="W19" s="30">
        <f t="shared" si="0"/>
        <v>0</v>
      </c>
      <c r="X19" s="30">
        <f t="shared" si="0"/>
        <v>0</v>
      </c>
      <c r="Y19" s="7"/>
    </row>
    <row r="20" spans="1:25" x14ac:dyDescent="0.15">
      <c r="A20" s="31"/>
      <c r="B20" s="32" t="s">
        <v>29</v>
      </c>
      <c r="C20" s="33">
        <f>SUM(A19*C19)/1000</f>
        <v>7.0000000000000007E-2</v>
      </c>
      <c r="D20" s="33">
        <f>+(A19*D19)/1000</f>
        <v>0.01</v>
      </c>
      <c r="E20" s="33">
        <f>+(A19*E19)/1000</f>
        <v>1.4999999999999999E-2</v>
      </c>
      <c r="F20" s="33">
        <f>+(A19*F19)/1000</f>
        <v>0</v>
      </c>
      <c r="G20" s="33">
        <f>+(A19*G19)/1000</f>
        <v>0</v>
      </c>
      <c r="H20" s="33">
        <f>+(A19*H19)/1000</f>
        <v>0</v>
      </c>
      <c r="I20" s="33">
        <f>+(A19*I19)/1000</f>
        <v>0.06</v>
      </c>
      <c r="J20" s="33">
        <f>+(A19*J19)/1000</f>
        <v>0</v>
      </c>
      <c r="K20" s="33">
        <f>+(A19*K19)/1000</f>
        <v>0</v>
      </c>
      <c r="L20" s="33">
        <f>+(A19*L19)/1000</f>
        <v>0.22</v>
      </c>
      <c r="M20" s="33">
        <f>+(A19*M19)</f>
        <v>0</v>
      </c>
      <c r="N20" s="33">
        <f>+(A19*N19)/1000</f>
        <v>0.1</v>
      </c>
      <c r="O20" s="33">
        <f>+(A19*O19)/1000</f>
        <v>0.03</v>
      </c>
      <c r="P20" s="33">
        <f>+(A19*P19)/1000</f>
        <v>0</v>
      </c>
      <c r="Q20" s="33">
        <f>+(A19*Q19)/1000</f>
        <v>0.02</v>
      </c>
      <c r="R20" s="33">
        <f>+(A19*R19)/1000</f>
        <v>0</v>
      </c>
      <c r="S20" s="33">
        <f>+(A19*S19)/1000</f>
        <v>0</v>
      </c>
      <c r="T20" s="33">
        <f>+(A19*T19)/1000</f>
        <v>0</v>
      </c>
      <c r="U20" s="33">
        <f>+(A19*U19)/1000</f>
        <v>0</v>
      </c>
      <c r="V20" s="33">
        <f>+(A19*V19)/1000</f>
        <v>0</v>
      </c>
      <c r="W20" s="33">
        <f>+(A19*W19)/1000</f>
        <v>0</v>
      </c>
      <c r="X20" s="33">
        <f>+(A19*X19)/1000</f>
        <v>0</v>
      </c>
      <c r="Y20" s="7"/>
    </row>
    <row r="21" spans="1:25" x14ac:dyDescent="0.15">
      <c r="A21" s="28">
        <f>SUM(D4)</f>
        <v>1</v>
      </c>
      <c r="B21" s="32" t="s">
        <v>30</v>
      </c>
      <c r="C21" s="34">
        <f>SUM(C11:C14)</f>
        <v>80</v>
      </c>
      <c r="D21" s="34">
        <f t="shared" ref="D21:X21" si="1">SUM(D11:D14)</f>
        <v>25</v>
      </c>
      <c r="E21" s="34">
        <f t="shared" si="1"/>
        <v>15</v>
      </c>
      <c r="F21" s="34">
        <f t="shared" si="1"/>
        <v>20</v>
      </c>
      <c r="G21" s="34">
        <f t="shared" si="1"/>
        <v>25</v>
      </c>
      <c r="H21" s="34">
        <f t="shared" si="1"/>
        <v>40</v>
      </c>
      <c r="I21" s="34">
        <f t="shared" si="1"/>
        <v>50</v>
      </c>
      <c r="J21" s="34">
        <f t="shared" si="1"/>
        <v>10</v>
      </c>
      <c r="K21" s="34">
        <f t="shared" si="1"/>
        <v>5</v>
      </c>
      <c r="L21" s="34">
        <f t="shared" si="1"/>
        <v>0</v>
      </c>
      <c r="M21" s="34">
        <f t="shared" si="1"/>
        <v>0</v>
      </c>
      <c r="N21" s="34">
        <f t="shared" si="1"/>
        <v>0</v>
      </c>
      <c r="O21" s="34">
        <f t="shared" si="1"/>
        <v>0</v>
      </c>
      <c r="P21" s="34">
        <f t="shared" si="1"/>
        <v>3</v>
      </c>
      <c r="Q21" s="34">
        <f t="shared" si="1"/>
        <v>0</v>
      </c>
      <c r="R21" s="34">
        <f t="shared" si="1"/>
        <v>50</v>
      </c>
      <c r="S21" s="34">
        <f t="shared" si="1"/>
        <v>25</v>
      </c>
      <c r="T21" s="34">
        <f t="shared" si="1"/>
        <v>0</v>
      </c>
      <c r="U21" s="34">
        <f t="shared" si="1"/>
        <v>0</v>
      </c>
      <c r="V21" s="34">
        <f t="shared" si="1"/>
        <v>0</v>
      </c>
      <c r="W21" s="34">
        <f t="shared" si="1"/>
        <v>0</v>
      </c>
      <c r="X21" s="34">
        <f t="shared" si="1"/>
        <v>0</v>
      </c>
      <c r="Y21" s="7"/>
    </row>
    <row r="22" spans="1:25" ht="11.25" thickBot="1" x14ac:dyDescent="0.2">
      <c r="A22" s="35"/>
      <c r="B22" s="36" t="s">
        <v>31</v>
      </c>
      <c r="C22" s="37">
        <f>SUM(A21*C21)/1000</f>
        <v>0.08</v>
      </c>
      <c r="D22" s="37">
        <f>+(A21*D21)/1000</f>
        <v>2.5000000000000001E-2</v>
      </c>
      <c r="E22" s="37">
        <f>+(A21*E21)/1000</f>
        <v>1.4999999999999999E-2</v>
      </c>
      <c r="F22" s="37">
        <f>+(A21*F21)/1000</f>
        <v>0.02</v>
      </c>
      <c r="G22" s="37">
        <f>+(A21*G21)/1000</f>
        <v>2.5000000000000001E-2</v>
      </c>
      <c r="H22" s="37">
        <f>+(A21*H21)/1000</f>
        <v>0.04</v>
      </c>
      <c r="I22" s="37">
        <f>+(A21*I21)/1000</f>
        <v>0.05</v>
      </c>
      <c r="J22" s="37">
        <f>+(A21*J21)/1000</f>
        <v>0.01</v>
      </c>
      <c r="K22" s="37">
        <f>+(A21*K21)/1000</f>
        <v>5.0000000000000001E-3</v>
      </c>
      <c r="L22" s="37">
        <f>+(A21*L21)/1000</f>
        <v>0</v>
      </c>
      <c r="M22" s="37">
        <f>+(A21*M21)/1000</f>
        <v>0</v>
      </c>
      <c r="N22" s="37">
        <f>+(A21*N21)/1000</f>
        <v>0</v>
      </c>
      <c r="O22" s="37">
        <f>+(A21*O21)/1000</f>
        <v>0</v>
      </c>
      <c r="P22" s="37">
        <f>+(A21*P21)/1000</f>
        <v>3.0000000000000001E-3</v>
      </c>
      <c r="Q22" s="37">
        <f>+(A21*Q21)/1000</f>
        <v>0</v>
      </c>
      <c r="R22" s="37">
        <f>+(A21*R21)/1000</f>
        <v>0.05</v>
      </c>
      <c r="S22" s="37">
        <f>+(A21*S21)/1000</f>
        <v>2.5000000000000001E-2</v>
      </c>
      <c r="T22" s="37">
        <f>+(A21*T21)/1000</f>
        <v>0</v>
      </c>
      <c r="U22" s="37">
        <f>+(A21*U21)/1000</f>
        <v>0</v>
      </c>
      <c r="V22" s="38">
        <f>+(A21*V21)/1000</f>
        <v>0</v>
      </c>
      <c r="W22" s="38">
        <f>+(A21*W21)/1000</f>
        <v>0</v>
      </c>
      <c r="X22" s="38">
        <f>+(A21*X21)/1000</f>
        <v>0</v>
      </c>
      <c r="Y22" s="7"/>
    </row>
    <row r="23" spans="1:25" x14ac:dyDescent="0.15">
      <c r="A23" s="58" t="s">
        <v>32</v>
      </c>
      <c r="B23" s="59"/>
      <c r="C23" s="39">
        <f>+C22+C20</f>
        <v>0.15000000000000002</v>
      </c>
      <c r="D23" s="39">
        <f t="shared" ref="D23:X23" si="2">+D22+D20</f>
        <v>3.5000000000000003E-2</v>
      </c>
      <c r="E23" s="39">
        <f t="shared" si="2"/>
        <v>0.03</v>
      </c>
      <c r="F23" s="39">
        <f t="shared" si="2"/>
        <v>0.02</v>
      </c>
      <c r="G23" s="39">
        <f t="shared" si="2"/>
        <v>2.5000000000000001E-2</v>
      </c>
      <c r="H23" s="39">
        <f t="shared" si="2"/>
        <v>0.04</v>
      </c>
      <c r="I23" s="39">
        <f t="shared" si="2"/>
        <v>0.11</v>
      </c>
      <c r="J23" s="39">
        <f t="shared" si="2"/>
        <v>0.01</v>
      </c>
      <c r="K23" s="39">
        <f t="shared" si="2"/>
        <v>5.0000000000000001E-3</v>
      </c>
      <c r="L23" s="39">
        <f t="shared" si="2"/>
        <v>0.22</v>
      </c>
      <c r="M23" s="39">
        <f t="shared" si="2"/>
        <v>0</v>
      </c>
      <c r="N23" s="39">
        <f t="shared" si="2"/>
        <v>0.1</v>
      </c>
      <c r="O23" s="39">
        <f t="shared" si="2"/>
        <v>0.03</v>
      </c>
      <c r="P23" s="39">
        <f t="shared" si="2"/>
        <v>3.0000000000000001E-3</v>
      </c>
      <c r="Q23" s="39">
        <f t="shared" si="2"/>
        <v>0.02</v>
      </c>
      <c r="R23" s="39">
        <f t="shared" si="2"/>
        <v>0.05</v>
      </c>
      <c r="S23" s="39">
        <f t="shared" si="2"/>
        <v>2.5000000000000001E-2</v>
      </c>
      <c r="T23" s="39">
        <f t="shared" si="2"/>
        <v>0</v>
      </c>
      <c r="U23" s="39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7"/>
    </row>
    <row r="24" spans="1:25" x14ac:dyDescent="0.15">
      <c r="A24" s="60" t="s">
        <v>33</v>
      </c>
      <c r="B24" s="61"/>
      <c r="C24" s="41">
        <v>285</v>
      </c>
      <c r="D24" s="41">
        <v>830</v>
      </c>
      <c r="E24" s="41">
        <v>1544</v>
      </c>
      <c r="F24" s="41">
        <v>1044</v>
      </c>
      <c r="G24" s="41">
        <v>577</v>
      </c>
      <c r="H24" s="41">
        <v>387</v>
      </c>
      <c r="I24" s="41">
        <v>280</v>
      </c>
      <c r="J24" s="41">
        <v>497</v>
      </c>
      <c r="K24" s="41">
        <v>244</v>
      </c>
      <c r="L24" s="41">
        <v>150</v>
      </c>
      <c r="M24" s="41">
        <v>150</v>
      </c>
      <c r="N24" s="41">
        <v>587</v>
      </c>
      <c r="O24" s="41">
        <v>447</v>
      </c>
      <c r="P24" s="41">
        <v>148</v>
      </c>
      <c r="Q24" s="41">
        <v>345</v>
      </c>
      <c r="R24" s="41">
        <v>1587</v>
      </c>
      <c r="S24" s="41">
        <v>434</v>
      </c>
      <c r="T24" s="41"/>
      <c r="U24" s="41"/>
      <c r="V24" s="42"/>
      <c r="W24" s="42"/>
      <c r="X24" s="42"/>
      <c r="Y24" s="7"/>
    </row>
    <row r="25" spans="1:25" x14ac:dyDescent="0.15">
      <c r="A25" s="43">
        <f>SUM(A19)</f>
        <v>1</v>
      </c>
      <c r="B25" s="44" t="s">
        <v>34</v>
      </c>
      <c r="C25" s="45">
        <f>SUM(C20*C24)</f>
        <v>19.950000000000003</v>
      </c>
      <c r="D25" s="45">
        <f>SUM(D20*D24)</f>
        <v>8.3000000000000007</v>
      </c>
      <c r="E25" s="45">
        <f t="shared" ref="E25:X25" si="3">SUM(E20*E24)</f>
        <v>23.16</v>
      </c>
      <c r="F25" s="45">
        <f t="shared" si="3"/>
        <v>0</v>
      </c>
      <c r="G25" s="45">
        <f t="shared" si="3"/>
        <v>0</v>
      </c>
      <c r="H25" s="45">
        <f t="shared" si="3"/>
        <v>0</v>
      </c>
      <c r="I25" s="45">
        <f t="shared" si="3"/>
        <v>16.8</v>
      </c>
      <c r="J25" s="45">
        <f t="shared" si="3"/>
        <v>0</v>
      </c>
      <c r="K25" s="45">
        <f t="shared" si="3"/>
        <v>0</v>
      </c>
      <c r="L25" s="45">
        <f t="shared" si="3"/>
        <v>33</v>
      </c>
      <c r="M25" s="45">
        <f t="shared" si="3"/>
        <v>0</v>
      </c>
      <c r="N25" s="45">
        <f t="shared" si="3"/>
        <v>58.7</v>
      </c>
      <c r="O25" s="45">
        <f t="shared" si="3"/>
        <v>13.41</v>
      </c>
      <c r="P25" s="45">
        <f t="shared" si="3"/>
        <v>0</v>
      </c>
      <c r="Q25" s="45">
        <f t="shared" si="3"/>
        <v>6.9</v>
      </c>
      <c r="R25" s="45">
        <f t="shared" si="3"/>
        <v>0</v>
      </c>
      <c r="S25" s="45">
        <f t="shared" si="3"/>
        <v>0</v>
      </c>
      <c r="T25" s="45">
        <f t="shared" si="3"/>
        <v>0</v>
      </c>
      <c r="U25" s="45">
        <f t="shared" si="3"/>
        <v>0</v>
      </c>
      <c r="V25" s="45">
        <f t="shared" si="3"/>
        <v>0</v>
      </c>
      <c r="W25" s="45">
        <f t="shared" si="3"/>
        <v>0</v>
      </c>
      <c r="X25" s="45">
        <f t="shared" si="3"/>
        <v>0</v>
      </c>
      <c r="Y25" s="46">
        <f>SUM(C25:X25)</f>
        <v>180.22000000000003</v>
      </c>
    </row>
    <row r="26" spans="1:25" x14ac:dyDescent="0.15">
      <c r="A26" s="43">
        <f>SUM(A21)</f>
        <v>1</v>
      </c>
      <c r="B26" s="44" t="s">
        <v>34</v>
      </c>
      <c r="C26" s="45">
        <f>SUM(C22*C24)</f>
        <v>22.8</v>
      </c>
      <c r="D26" s="45">
        <f>SUM(D22*D24)</f>
        <v>20.75</v>
      </c>
      <c r="E26" s="45">
        <f t="shared" ref="E26:X26" si="4">SUM(E22*E24)</f>
        <v>23.16</v>
      </c>
      <c r="F26" s="45">
        <f t="shared" si="4"/>
        <v>20.88</v>
      </c>
      <c r="G26" s="45">
        <f t="shared" si="4"/>
        <v>14.425000000000001</v>
      </c>
      <c r="H26" s="45">
        <f t="shared" si="4"/>
        <v>15.48</v>
      </c>
      <c r="I26" s="45">
        <f t="shared" si="4"/>
        <v>14</v>
      </c>
      <c r="J26" s="45">
        <f t="shared" si="4"/>
        <v>4.97</v>
      </c>
      <c r="K26" s="45">
        <f t="shared" si="4"/>
        <v>1.22</v>
      </c>
      <c r="L26" s="45">
        <f t="shared" si="4"/>
        <v>0</v>
      </c>
      <c r="M26" s="45">
        <f t="shared" si="4"/>
        <v>0</v>
      </c>
      <c r="N26" s="45">
        <f t="shared" si="4"/>
        <v>0</v>
      </c>
      <c r="O26" s="45">
        <f t="shared" si="4"/>
        <v>0</v>
      </c>
      <c r="P26" s="45">
        <f t="shared" si="4"/>
        <v>0.44400000000000001</v>
      </c>
      <c r="Q26" s="45">
        <f t="shared" si="4"/>
        <v>0</v>
      </c>
      <c r="R26" s="45">
        <f t="shared" si="4"/>
        <v>79.350000000000009</v>
      </c>
      <c r="S26" s="45">
        <f t="shared" si="4"/>
        <v>10.850000000000001</v>
      </c>
      <c r="T26" s="45">
        <f t="shared" si="4"/>
        <v>0</v>
      </c>
      <c r="U26" s="45">
        <f t="shared" si="4"/>
        <v>0</v>
      </c>
      <c r="V26" s="45">
        <f t="shared" si="4"/>
        <v>0</v>
      </c>
      <c r="W26" s="45">
        <f t="shared" si="4"/>
        <v>0</v>
      </c>
      <c r="X26" s="45">
        <f t="shared" si="4"/>
        <v>0</v>
      </c>
      <c r="Y26" s="46">
        <f>SUM(C26:X26)</f>
        <v>228.32899999999998</v>
      </c>
    </row>
    <row r="27" spans="1:25" x14ac:dyDescent="0.15">
      <c r="A27" s="62" t="s">
        <v>35</v>
      </c>
      <c r="B27" s="63"/>
      <c r="C27" s="47">
        <f>SUM(C25:C26)</f>
        <v>42.75</v>
      </c>
      <c r="D27" s="47">
        <f t="shared" ref="D27:X27" si="5">SUM(D25:D26)</f>
        <v>29.05</v>
      </c>
      <c r="E27" s="47">
        <f t="shared" si="5"/>
        <v>46.32</v>
      </c>
      <c r="F27" s="47">
        <f t="shared" si="5"/>
        <v>20.88</v>
      </c>
      <c r="G27" s="47">
        <f t="shared" si="5"/>
        <v>14.425000000000001</v>
      </c>
      <c r="H27" s="47">
        <f t="shared" si="5"/>
        <v>15.48</v>
      </c>
      <c r="I27" s="47">
        <f t="shared" si="5"/>
        <v>30.8</v>
      </c>
      <c r="J27" s="47">
        <f t="shared" si="5"/>
        <v>4.97</v>
      </c>
      <c r="K27" s="47">
        <f t="shared" si="5"/>
        <v>1.22</v>
      </c>
      <c r="L27" s="47">
        <f t="shared" si="5"/>
        <v>33</v>
      </c>
      <c r="M27" s="47">
        <f t="shared" si="5"/>
        <v>0</v>
      </c>
      <c r="N27" s="47">
        <f t="shared" si="5"/>
        <v>58.7</v>
      </c>
      <c r="O27" s="47">
        <f t="shared" si="5"/>
        <v>13.41</v>
      </c>
      <c r="P27" s="47">
        <f t="shared" si="5"/>
        <v>0.44400000000000001</v>
      </c>
      <c r="Q27" s="47">
        <f t="shared" si="5"/>
        <v>6.9</v>
      </c>
      <c r="R27" s="47">
        <f t="shared" si="5"/>
        <v>79.350000000000009</v>
      </c>
      <c r="S27" s="47">
        <f t="shared" si="5"/>
        <v>10.850000000000001</v>
      </c>
      <c r="T27" s="47">
        <f t="shared" si="5"/>
        <v>0</v>
      </c>
      <c r="U27" s="47">
        <f t="shared" si="5"/>
        <v>0</v>
      </c>
      <c r="V27" s="47">
        <f t="shared" si="5"/>
        <v>0</v>
      </c>
      <c r="W27" s="47">
        <f t="shared" si="5"/>
        <v>0</v>
      </c>
      <c r="X27" s="47">
        <f t="shared" si="5"/>
        <v>0</v>
      </c>
      <c r="Y27" s="46">
        <f>SUM(C27:X27)</f>
        <v>408.54900000000009</v>
      </c>
    </row>
    <row r="28" spans="1:25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0"/>
    </row>
    <row r="29" spans="1:25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0"/>
    </row>
    <row r="30" spans="1:25" x14ac:dyDescent="0.15">
      <c r="A30" s="53" t="s">
        <v>36</v>
      </c>
      <c r="B30" s="53"/>
      <c r="C30" s="52"/>
      <c r="H30" s="53" t="s">
        <v>37</v>
      </c>
      <c r="I30" s="53"/>
      <c r="J30" s="53"/>
      <c r="K30" s="53"/>
      <c r="P30" s="53" t="s">
        <v>38</v>
      </c>
      <c r="Q30" s="53"/>
      <c r="R30" s="53"/>
      <c r="S30" s="53"/>
    </row>
  </sheetData>
  <mergeCells count="15">
    <mergeCell ref="B3:J3"/>
    <mergeCell ref="M3:Q3"/>
    <mergeCell ref="R3:V3"/>
    <mergeCell ref="P4:S4"/>
    <mergeCell ref="A5:B6"/>
    <mergeCell ref="C5:V5"/>
    <mergeCell ref="A30:B30"/>
    <mergeCell ref="H30:K30"/>
    <mergeCell ref="P30:S30"/>
    <mergeCell ref="A7:A10"/>
    <mergeCell ref="A11:A14"/>
    <mergeCell ref="A15:A18"/>
    <mergeCell ref="A23:B23"/>
    <mergeCell ref="A24:B24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2021-06-07T07:45:52Z</dcterms:modified>
</cp:coreProperties>
</file>